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tabRatio="81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8">'8'!$A$1:$W$80</definedName>
    <definedName name="_xlnm.Print_Titles" localSheetId="10">'10'!$1:$5</definedName>
    <definedName name="_xlnm.Print_Titles" localSheetId="8">'8'!$1:$5</definedName>
    <definedName name="_xlnm.Print_Titles" localSheetId="9">'9'!$1:$4</definedName>
  </definedNames>
  <calcPr fullCalcOnLoad="1"/>
</workbook>
</file>

<file path=xl/sharedStrings.xml><?xml version="1.0" encoding="utf-8"?>
<sst xmlns="http://schemas.openxmlformats.org/spreadsheetml/2006/main" count="782" uniqueCount="597">
  <si>
    <t>１　人口の推移</t>
  </si>
  <si>
    <t>年　次</t>
  </si>
  <si>
    <t>世帯数</t>
  </si>
  <si>
    <t>総 数</t>
  </si>
  <si>
    <t>人    口</t>
  </si>
  <si>
    <t>男</t>
  </si>
  <si>
    <t>女</t>
  </si>
  <si>
    <t>平成11年</t>
  </si>
  <si>
    <t>平成12年</t>
  </si>
  <si>
    <t>平成13年</t>
  </si>
  <si>
    <t>平成14年</t>
  </si>
  <si>
    <t>平成15年</t>
  </si>
  <si>
    <t>平成16年</t>
  </si>
  <si>
    <t>平成17年</t>
  </si>
  <si>
    <t>平成18年</t>
  </si>
  <si>
    <t>平成19年</t>
  </si>
  <si>
    <t>２　年齢別人口</t>
  </si>
  <si>
    <t>年 齢</t>
  </si>
  <si>
    <t>人 口</t>
  </si>
  <si>
    <t>３　年齢別人口の推移</t>
  </si>
  <si>
    <t>年    齢</t>
  </si>
  <si>
    <t>４　本籍人口</t>
  </si>
  <si>
    <t>年   度</t>
  </si>
  <si>
    <t>戸　　籍</t>
  </si>
  <si>
    <t>本 籍 数</t>
  </si>
  <si>
    <t>本籍人口</t>
  </si>
  <si>
    <t>世 帯 数</t>
  </si>
  <si>
    <t>総　数</t>
  </si>
  <si>
    <t>５　外国人登録人口</t>
  </si>
  <si>
    <t>年  度</t>
  </si>
  <si>
    <t>総  数</t>
  </si>
  <si>
    <t>韓国・朝鮮</t>
  </si>
  <si>
    <t>中  国</t>
  </si>
  <si>
    <t>その他</t>
  </si>
  <si>
    <t>資料：生活部市民課　各年度末現在</t>
  </si>
  <si>
    <t>フィリピン</t>
  </si>
  <si>
    <t>タ イ</t>
  </si>
  <si>
    <t>ベトナム</t>
  </si>
  <si>
    <t>ペルー</t>
  </si>
  <si>
    <t>その他</t>
  </si>
  <si>
    <t>６　婚姻及び離婚</t>
  </si>
  <si>
    <t>婚   姻 （件数）</t>
  </si>
  <si>
    <t>婚姻率（‰）</t>
  </si>
  <si>
    <t>離   婚 （件数）</t>
  </si>
  <si>
    <t>本籍人</t>
  </si>
  <si>
    <t>非本籍人</t>
  </si>
  <si>
    <t>７　人口動態</t>
  </si>
  <si>
    <t>人  口　 増加数</t>
  </si>
  <si>
    <t>自 然 動 態</t>
  </si>
  <si>
    <t>社 会 動 態</t>
  </si>
  <si>
    <t>年  次</t>
  </si>
  <si>
    <t>自 然　　増加数</t>
  </si>
  <si>
    <t>出 生</t>
  </si>
  <si>
    <t>死 亡</t>
  </si>
  <si>
    <t>社 会　　増加数</t>
  </si>
  <si>
    <t>転 入</t>
  </si>
  <si>
    <t>転 出</t>
  </si>
  <si>
    <t>８　転入前住所地（都道府県）別人口</t>
  </si>
  <si>
    <t>転入前の
住　　所</t>
  </si>
  <si>
    <t>平成11年度</t>
  </si>
  <si>
    <t>平成12年度</t>
  </si>
  <si>
    <t>年間</t>
  </si>
  <si>
    <t>総数</t>
  </si>
  <si>
    <t>北海道</t>
  </si>
  <si>
    <t>東北</t>
  </si>
  <si>
    <t>　青森県</t>
  </si>
  <si>
    <t>　岩手県</t>
  </si>
  <si>
    <t>　宮城県</t>
  </si>
  <si>
    <t>　秋田県</t>
  </si>
  <si>
    <t>　山形県</t>
  </si>
  <si>
    <t>　福島県</t>
  </si>
  <si>
    <t>関東</t>
  </si>
  <si>
    <t>　茨城県</t>
  </si>
  <si>
    <t>　栃木県</t>
  </si>
  <si>
    <t>　群馬県</t>
  </si>
  <si>
    <t>　埼玉県</t>
  </si>
  <si>
    <t>　千葉県</t>
  </si>
  <si>
    <t>　東京都</t>
  </si>
  <si>
    <t>　神奈川県</t>
  </si>
  <si>
    <t>北陸</t>
  </si>
  <si>
    <t>　新潟県</t>
  </si>
  <si>
    <t>　富山県</t>
  </si>
  <si>
    <t>　石川県</t>
  </si>
  <si>
    <t>　福井県</t>
  </si>
  <si>
    <t>中部</t>
  </si>
  <si>
    <t>　山梨県</t>
  </si>
  <si>
    <t>　長野県</t>
  </si>
  <si>
    <t>　岐阜県</t>
  </si>
  <si>
    <t>　静岡県</t>
  </si>
  <si>
    <t>　愛知県</t>
  </si>
  <si>
    <t>　三重県</t>
  </si>
  <si>
    <t>近畿</t>
  </si>
  <si>
    <t>　滋賀県</t>
  </si>
  <si>
    <t>　京都府</t>
  </si>
  <si>
    <t>　大阪府</t>
  </si>
  <si>
    <t>　兵庫県</t>
  </si>
  <si>
    <t>　奈良県</t>
  </si>
  <si>
    <t>　和歌山県</t>
  </si>
  <si>
    <t>中国</t>
  </si>
  <si>
    <t>　鳥取県</t>
  </si>
  <si>
    <t>　島根県</t>
  </si>
  <si>
    <t>　岡山県</t>
  </si>
  <si>
    <t>　広島県</t>
  </si>
  <si>
    <t>　山口県</t>
  </si>
  <si>
    <t>四国</t>
  </si>
  <si>
    <t>　徳島県</t>
  </si>
  <si>
    <t>　香川県</t>
  </si>
  <si>
    <t>　愛媛県</t>
  </si>
  <si>
    <t>　高知県</t>
  </si>
  <si>
    <t>九州</t>
  </si>
  <si>
    <t>　福岡県</t>
  </si>
  <si>
    <t>　佐賀県</t>
  </si>
  <si>
    <t>　長崎県</t>
  </si>
  <si>
    <t>　熊本県</t>
  </si>
  <si>
    <t>　大分県</t>
  </si>
  <si>
    <t>　宮崎県</t>
  </si>
  <si>
    <t>　鹿児島県</t>
  </si>
  <si>
    <t>　沖縄県</t>
  </si>
  <si>
    <t>国外</t>
  </si>
  <si>
    <t>従前の住所なし</t>
  </si>
  <si>
    <t>資料：市民生活部市民課 　各年度末現在</t>
  </si>
  <si>
    <t>９　地区別世帯数及び人口</t>
  </si>
  <si>
    <t>年 次</t>
  </si>
  <si>
    <t>篠 山</t>
  </si>
  <si>
    <t>八 上</t>
  </si>
  <si>
    <t>畑</t>
  </si>
  <si>
    <t>城 北</t>
  </si>
  <si>
    <t>岡 野</t>
  </si>
  <si>
    <t>日 置</t>
  </si>
  <si>
    <t>後 川</t>
  </si>
  <si>
    <t>雲 部</t>
  </si>
  <si>
    <t>福 住</t>
  </si>
  <si>
    <t>村 雲</t>
  </si>
  <si>
    <t>大 芋</t>
  </si>
  <si>
    <t>南河内</t>
  </si>
  <si>
    <t>北河内</t>
  </si>
  <si>
    <t>草 山</t>
  </si>
  <si>
    <t>大 山</t>
  </si>
  <si>
    <t>味 間</t>
  </si>
  <si>
    <t>城 南</t>
  </si>
  <si>
    <t>古 市</t>
  </si>
  <si>
    <t>１０　町字別人口</t>
  </si>
  <si>
    <t>町 字 名</t>
  </si>
  <si>
    <t>人  口</t>
  </si>
  <si>
    <t>資料：市民生活部市民課　各年9月末日現在</t>
  </si>
  <si>
    <t>平成20年</t>
  </si>
  <si>
    <t>アメリカ</t>
  </si>
  <si>
    <t>イギリス</t>
  </si>
  <si>
    <t>フランス</t>
  </si>
  <si>
    <t>人口密度
(１㎢
あたり)</t>
  </si>
  <si>
    <t>女100人
につき男</t>
  </si>
  <si>
    <t>平均
世帯人員</t>
  </si>
  <si>
    <t>人口千人あたり出生数（出生率）</t>
  </si>
  <si>
    <t>平成20年度</t>
  </si>
  <si>
    <t>平成13年度</t>
  </si>
  <si>
    <t>平成14年度</t>
  </si>
  <si>
    <t>平成15年度</t>
  </si>
  <si>
    <t>平成16年度</t>
  </si>
  <si>
    <t>平成17年度</t>
  </si>
  <si>
    <t>平成18年度</t>
  </si>
  <si>
    <t>平成19年度</t>
  </si>
  <si>
    <t>4月</t>
  </si>
  <si>
    <t>5月</t>
  </si>
  <si>
    <t>6月</t>
  </si>
  <si>
    <t>7月</t>
  </si>
  <si>
    <t>8月</t>
  </si>
  <si>
    <t>9月</t>
  </si>
  <si>
    <t>10月</t>
  </si>
  <si>
    <t>11月</t>
  </si>
  <si>
    <t>12月</t>
  </si>
  <si>
    <t>1月</t>
  </si>
  <si>
    <t>2月</t>
  </si>
  <si>
    <t>3月</t>
  </si>
  <si>
    <t>（注）住民基本台帳法に基づく。</t>
  </si>
  <si>
    <t>人口指数   （昭和51年
10月１日
＝100）</t>
  </si>
  <si>
    <t>昭和51年</t>
  </si>
  <si>
    <t>昭和52年</t>
  </si>
  <si>
    <t>昭和53年</t>
  </si>
  <si>
    <t>昭和54年</t>
  </si>
  <si>
    <t>昭和55年</t>
  </si>
  <si>
    <t>昭和56年</t>
  </si>
  <si>
    <t>昭和57年</t>
  </si>
  <si>
    <t>昭和58年</t>
  </si>
  <si>
    <t>昭和59年</t>
  </si>
  <si>
    <t>昭和60年</t>
  </si>
  <si>
    <t>昭和61年</t>
  </si>
  <si>
    <t>昭和62年</t>
  </si>
  <si>
    <t>昭和63年</t>
  </si>
  <si>
    <t>平成元年</t>
  </si>
  <si>
    <t>平成10年</t>
  </si>
  <si>
    <t>平成11年</t>
  </si>
  <si>
    <t>平成12年</t>
  </si>
  <si>
    <t>平成13年</t>
  </si>
  <si>
    <t>平成14年</t>
  </si>
  <si>
    <t>平成15年</t>
  </si>
  <si>
    <t>平成16年</t>
  </si>
  <si>
    <t>平成17年</t>
  </si>
  <si>
    <t>平成18年</t>
  </si>
  <si>
    <t>平成19年</t>
  </si>
  <si>
    <t>平成20年</t>
  </si>
  <si>
    <t>平成21年</t>
  </si>
  <si>
    <t>資料：市民生活部市民課　各年9月末日現在</t>
  </si>
  <si>
    <t>（注）住民基本台帳法（昭和42年以前を住民登録法）及び外国人登録法に基づく。</t>
  </si>
  <si>
    <t>　　　人口密度は、平成元年以前は376.17㎢、平成２年から平成６年までは377.64㎢、平成７年からは377.61㎢で</t>
  </si>
  <si>
    <t>　　　算出した。</t>
  </si>
  <si>
    <t>女</t>
  </si>
  <si>
    <t>0～4歳</t>
  </si>
  <si>
    <t>35～39歳</t>
  </si>
  <si>
    <t>70～74歳</t>
  </si>
  <si>
    <t>5～9歳</t>
  </si>
  <si>
    <t>40～44歳</t>
  </si>
  <si>
    <t>75～79歳</t>
  </si>
  <si>
    <t>10～14歳</t>
  </si>
  <si>
    <t>45～49歳</t>
  </si>
  <si>
    <t>80～84歳</t>
  </si>
  <si>
    <t>15～19歳</t>
  </si>
  <si>
    <t>50～54歳</t>
  </si>
  <si>
    <t>85～89歳</t>
  </si>
  <si>
    <t>20～24歳</t>
  </si>
  <si>
    <t>55～59歳</t>
  </si>
  <si>
    <t>90～94歳</t>
  </si>
  <si>
    <t>25～29歳</t>
  </si>
  <si>
    <t>60～64歳</t>
  </si>
  <si>
    <t>95～99歳</t>
  </si>
  <si>
    <t>30～34歳</t>
  </si>
  <si>
    <t>65～69歳</t>
  </si>
  <si>
    <t>100歳以上</t>
  </si>
  <si>
    <t>総合計</t>
  </si>
  <si>
    <t>平均年齢</t>
  </si>
  <si>
    <t>資料：市民生活部市民課　平成21年9月末日現在</t>
  </si>
  <si>
    <t>（注）住民基本台帳法及び外国人登録法に基づく。</t>
  </si>
  <si>
    <t>平成20年</t>
  </si>
  <si>
    <t>0～14歳</t>
  </si>
  <si>
    <t>15～64歳</t>
  </si>
  <si>
    <t>65歳以上</t>
  </si>
  <si>
    <t>資料：市民生活部市民課　各年度末現在</t>
  </si>
  <si>
    <t>住  民  基  本  台  帳</t>
  </si>
  <si>
    <t>人　　口</t>
  </si>
  <si>
    <t>年  度</t>
  </si>
  <si>
    <t>総  数</t>
  </si>
  <si>
    <t>韓国・朝鮮</t>
  </si>
  <si>
    <t>中  国</t>
  </si>
  <si>
    <t>イギリス</t>
  </si>
  <si>
    <t>アメリカ</t>
  </si>
  <si>
    <t>ブラジル</t>
  </si>
  <si>
    <t>女</t>
  </si>
  <si>
    <t>離婚率
（‰）</t>
  </si>
  <si>
    <t>（注）率は、各年10月1日現在の住民基本台帳人口と外国人登録人口の合計人口の数値との対比</t>
  </si>
  <si>
    <t>人口千人あたり死亡数（死亡率）</t>
  </si>
  <si>
    <t>資料：市民生活部市民課　各年12月末現在</t>
  </si>
  <si>
    <t>　　　出生率、死亡率の算出には各年10月1日現在の住基人口を使用した。</t>
  </si>
  <si>
    <t>平成2年</t>
  </si>
  <si>
    <t>平成3年</t>
  </si>
  <si>
    <t>平成4年</t>
  </si>
  <si>
    <t>平成5年</t>
  </si>
  <si>
    <t>平成6年</t>
  </si>
  <si>
    <t>平成7年</t>
  </si>
  <si>
    <t>平成8年</t>
  </si>
  <si>
    <t>平成9年</t>
  </si>
  <si>
    <t>今 田</t>
  </si>
  <si>
    <t>【　世　帯　数　】</t>
  </si>
  <si>
    <t>【　人　　　口　】</t>
  </si>
  <si>
    <t>【　　　男　　　】</t>
  </si>
  <si>
    <t>【　　　女　　　】</t>
  </si>
  <si>
    <t>総　　　数</t>
  </si>
  <si>
    <t>篠山地区</t>
  </si>
  <si>
    <t>城東地区</t>
  </si>
  <si>
    <t>多紀地区</t>
  </si>
  <si>
    <t>西紀地区</t>
  </si>
  <si>
    <t>丹南地区</t>
  </si>
  <si>
    <t>今田地区</t>
  </si>
  <si>
    <t>住基人口</t>
  </si>
  <si>
    <t>外国人人口</t>
  </si>
  <si>
    <t>高齢化率</t>
  </si>
  <si>
    <t>篠山合計</t>
  </si>
  <si>
    <t>東 新 町</t>
  </si>
  <si>
    <t>西 新 町</t>
  </si>
  <si>
    <t>南 新 町</t>
  </si>
  <si>
    <t>北 新 町</t>
  </si>
  <si>
    <t>乾 新 町</t>
  </si>
  <si>
    <t>山 内 町</t>
  </si>
  <si>
    <t>上河原町</t>
  </si>
  <si>
    <t>下河原町</t>
  </si>
  <si>
    <t>小 川 町</t>
  </si>
  <si>
    <t>上 立 町</t>
  </si>
  <si>
    <t>下 立 町</t>
  </si>
  <si>
    <t>呉 服 町</t>
  </si>
  <si>
    <t>上二階町</t>
  </si>
  <si>
    <t>下二階町</t>
  </si>
  <si>
    <t>魚 屋 町</t>
  </si>
  <si>
    <t>西　　町</t>
  </si>
  <si>
    <t>上 西 町</t>
  </si>
  <si>
    <t>下 西 町</t>
  </si>
  <si>
    <t>八上合計</t>
  </si>
  <si>
    <t>池    上</t>
  </si>
  <si>
    <t>港</t>
  </si>
  <si>
    <t>糯 ヶ 坪</t>
  </si>
  <si>
    <t>京    町</t>
  </si>
  <si>
    <t>渋    谷</t>
  </si>
  <si>
    <t>小多田一</t>
  </si>
  <si>
    <t>小多田二</t>
  </si>
  <si>
    <t>小多田三</t>
  </si>
  <si>
    <t>殿    町</t>
  </si>
  <si>
    <t>西 八 上</t>
  </si>
  <si>
    <t>八 上 下</t>
  </si>
  <si>
    <t>八 上 内</t>
  </si>
  <si>
    <t>糯ヶ坪北</t>
  </si>
  <si>
    <t>京口団地</t>
  </si>
  <si>
    <t>京 町 南</t>
  </si>
  <si>
    <t>畑合計</t>
  </si>
  <si>
    <t>般 若 寺</t>
  </si>
  <si>
    <t>和    田</t>
  </si>
  <si>
    <t>大    渕</t>
  </si>
  <si>
    <t>大    上</t>
  </si>
  <si>
    <t>畑    宮</t>
  </si>
  <si>
    <t>菅</t>
  </si>
  <si>
    <t>瀬    利</t>
  </si>
  <si>
    <t>今    谷</t>
  </si>
  <si>
    <t>奥    畑</t>
  </si>
  <si>
    <t>火 打 岩</t>
  </si>
  <si>
    <t>城北合計</t>
  </si>
  <si>
    <t>野    間</t>
  </si>
  <si>
    <t>東 沢 田</t>
  </si>
  <si>
    <t>新    荘</t>
  </si>
  <si>
    <t>大    熊</t>
  </si>
  <si>
    <t>北 沢 田</t>
  </si>
  <si>
    <t>前 沢 田</t>
  </si>
  <si>
    <t>黒    岡</t>
  </si>
  <si>
    <t>寺    内</t>
  </si>
  <si>
    <t>佐    倉</t>
  </si>
  <si>
    <t>大    谷</t>
  </si>
  <si>
    <t>鷲    尾</t>
  </si>
  <si>
    <t>知    足</t>
  </si>
  <si>
    <t>丸    山</t>
  </si>
  <si>
    <t>藤 岡 奥</t>
  </si>
  <si>
    <t>藤 岡 口</t>
  </si>
  <si>
    <t>熊    谷</t>
  </si>
  <si>
    <t>郡    家</t>
  </si>
  <si>
    <t>筋    山</t>
  </si>
  <si>
    <t>岡野合計</t>
  </si>
  <si>
    <t>東 浜 谷</t>
  </si>
  <si>
    <t>西 浜 谷</t>
  </si>
  <si>
    <t>今    福</t>
  </si>
  <si>
    <t>矢    代</t>
  </si>
  <si>
    <t>大    野</t>
  </si>
  <si>
    <t>野    尻</t>
  </si>
  <si>
    <t>有    居</t>
  </si>
  <si>
    <t>西 岡 屋</t>
  </si>
  <si>
    <t>東 岡 屋</t>
  </si>
  <si>
    <t>風    深</t>
  </si>
  <si>
    <t>吹    上</t>
  </si>
  <si>
    <t>日置合計</t>
  </si>
  <si>
    <t>日    置</t>
  </si>
  <si>
    <t>上    宿</t>
  </si>
  <si>
    <t>井 ノ 上</t>
  </si>
  <si>
    <t>北    嶋</t>
  </si>
  <si>
    <t>畑    井</t>
  </si>
  <si>
    <t>宮 ノ 前</t>
  </si>
  <si>
    <t>畑    市</t>
  </si>
  <si>
    <t>小    中</t>
  </si>
  <si>
    <t>辻</t>
  </si>
  <si>
    <t>曽 地 口</t>
  </si>
  <si>
    <t>曽 地 中</t>
  </si>
  <si>
    <t>曽 地 奥</t>
  </si>
  <si>
    <t>野 々 垣</t>
  </si>
  <si>
    <t>堂山住宅</t>
  </si>
  <si>
    <t>入    組</t>
  </si>
  <si>
    <t>西 ノ 堂</t>
  </si>
  <si>
    <t>西    荘</t>
  </si>
  <si>
    <t>八 上 上</t>
  </si>
  <si>
    <t>日置団地</t>
  </si>
  <si>
    <t>たかしろ台</t>
  </si>
  <si>
    <t>後川合計</t>
  </si>
  <si>
    <t>後川新田原</t>
  </si>
  <si>
    <t>後川新田篭坊</t>
  </si>
  <si>
    <t>後川上ノ東</t>
  </si>
  <si>
    <t>後川上ノ西</t>
  </si>
  <si>
    <t>後 川 中</t>
  </si>
  <si>
    <t>後 川 下</t>
  </si>
  <si>
    <t>後 川 奥</t>
  </si>
  <si>
    <t>雲部合計</t>
  </si>
  <si>
    <t>奥 県 守</t>
  </si>
  <si>
    <t>県 守 中</t>
  </si>
  <si>
    <t>県 守 口</t>
  </si>
  <si>
    <t>東 本 荘</t>
  </si>
  <si>
    <t>西 本 荘</t>
  </si>
  <si>
    <t>佐 貫 谷</t>
  </si>
  <si>
    <t>春 日 江</t>
  </si>
  <si>
    <t>泉</t>
  </si>
  <si>
    <t>倉    谷</t>
  </si>
  <si>
    <t>福住合計</t>
  </si>
  <si>
    <t>福 住 下</t>
  </si>
  <si>
    <t>う と 木</t>
  </si>
  <si>
    <t>福 住 中</t>
  </si>
  <si>
    <t>福 住 上</t>
  </si>
  <si>
    <t>川    原</t>
  </si>
  <si>
    <t>本 明 谷</t>
  </si>
  <si>
    <t>安 口 西</t>
  </si>
  <si>
    <t>安 口 東</t>
  </si>
  <si>
    <t>西 野 々</t>
  </si>
  <si>
    <t>下 原 山</t>
  </si>
  <si>
    <t>中 原 山</t>
  </si>
  <si>
    <t>奥 原 山</t>
  </si>
  <si>
    <t>安    田</t>
  </si>
  <si>
    <t>藤 之 木</t>
  </si>
  <si>
    <t>幡    路</t>
  </si>
  <si>
    <t>二 之 坪</t>
  </si>
  <si>
    <t>箱    谷</t>
  </si>
  <si>
    <t>小 野 新</t>
  </si>
  <si>
    <t>小野奥谷</t>
  </si>
  <si>
    <t>村雲合計</t>
  </si>
  <si>
    <t>向    井</t>
  </si>
  <si>
    <t>杤    梨</t>
  </si>
  <si>
    <t>貝    田</t>
  </si>
  <si>
    <t>井    串</t>
  </si>
  <si>
    <t>細 工 所</t>
  </si>
  <si>
    <t>塩    岡</t>
  </si>
  <si>
    <t>草 ノ 上</t>
  </si>
  <si>
    <t>垂    水</t>
  </si>
  <si>
    <t>小    立</t>
  </si>
  <si>
    <t>山    田</t>
  </si>
  <si>
    <t>小 田 中</t>
  </si>
  <si>
    <t>下筱見南部</t>
  </si>
  <si>
    <t>下筱見北部</t>
  </si>
  <si>
    <t>上 筱 見</t>
  </si>
  <si>
    <t>大芋合計</t>
  </si>
  <si>
    <t>福    井</t>
  </si>
  <si>
    <t>中</t>
  </si>
  <si>
    <t>三    熊</t>
  </si>
  <si>
    <t>小    原</t>
  </si>
  <si>
    <t>藤    坂</t>
  </si>
  <si>
    <t>小    倉</t>
  </si>
  <si>
    <t>宮    代</t>
  </si>
  <si>
    <t>市 野 々</t>
  </si>
  <si>
    <t>立    金</t>
  </si>
  <si>
    <t>大    藤</t>
  </si>
  <si>
    <t>奥    山</t>
  </si>
  <si>
    <t>南河内合計</t>
  </si>
  <si>
    <t>黒    田</t>
  </si>
  <si>
    <t>下 新 田</t>
  </si>
  <si>
    <t>上 新 田</t>
  </si>
  <si>
    <t>川    北</t>
  </si>
  <si>
    <t>口 阪 本</t>
  </si>
  <si>
    <t>西 阪 本</t>
  </si>
  <si>
    <t>西    谷</t>
  </si>
  <si>
    <t>河 内 台</t>
  </si>
  <si>
    <t>東木之部</t>
  </si>
  <si>
    <t>西木之部</t>
  </si>
  <si>
    <t>川    西</t>
  </si>
  <si>
    <t>高    屋</t>
  </si>
  <si>
    <t>北河地合計</t>
  </si>
  <si>
    <t>宮    田</t>
  </si>
  <si>
    <t>下 板 井</t>
  </si>
  <si>
    <t>上 板 井</t>
  </si>
  <si>
    <t>小    坂</t>
  </si>
  <si>
    <t>市    山</t>
  </si>
  <si>
    <t>乗    竹</t>
  </si>
  <si>
    <t>打    坂</t>
  </si>
  <si>
    <t>垣    屋</t>
  </si>
  <si>
    <t>高    坂</t>
  </si>
  <si>
    <t>倉    本</t>
  </si>
  <si>
    <t>坂    本</t>
  </si>
  <si>
    <t>栗    柄</t>
  </si>
  <si>
    <t>草山合計</t>
  </si>
  <si>
    <t>川    阪</t>
  </si>
  <si>
    <t>本    郷</t>
  </si>
  <si>
    <t>遠    方</t>
  </si>
  <si>
    <t>桑    原</t>
  </si>
  <si>
    <t>大山合計</t>
  </si>
  <si>
    <t>追    入</t>
  </si>
  <si>
    <t>大 山 宮</t>
  </si>
  <si>
    <t>大 山 上</t>
  </si>
  <si>
    <t>石    住</t>
  </si>
  <si>
    <t>高    倉</t>
  </si>
  <si>
    <t>一 印 谷</t>
  </si>
  <si>
    <t>大 山 新</t>
  </si>
  <si>
    <t>町 ノ 田</t>
  </si>
  <si>
    <t>長 安 寺</t>
  </si>
  <si>
    <t>北野新田</t>
  </si>
  <si>
    <t>北    野</t>
  </si>
  <si>
    <t>大 山 下</t>
  </si>
  <si>
    <t>東 河 地</t>
  </si>
  <si>
    <t>明    野</t>
  </si>
  <si>
    <t>味間合計</t>
  </si>
  <si>
    <t>東 吹 上</t>
  </si>
  <si>
    <t>東 吹 中</t>
  </si>
  <si>
    <t>東 吹 下</t>
  </si>
  <si>
    <t>吹    新</t>
  </si>
  <si>
    <t>網    掛</t>
  </si>
  <si>
    <t>東 古 佐</t>
  </si>
  <si>
    <t>西    吹</t>
  </si>
  <si>
    <t>西 古 佐</t>
  </si>
  <si>
    <t>味 間 北</t>
  </si>
  <si>
    <t>味 間 奥</t>
  </si>
  <si>
    <t>味 間 南</t>
  </si>
  <si>
    <t>味 間 新</t>
  </si>
  <si>
    <t>味間新東</t>
  </si>
  <si>
    <t>味 間 東</t>
  </si>
  <si>
    <t>中    野</t>
  </si>
  <si>
    <t>大    沢</t>
  </si>
  <si>
    <t>弁    天</t>
  </si>
  <si>
    <t>大 沢 新</t>
  </si>
  <si>
    <t>音羽ｸﾞﾘｰﾝﾀｳﾝ</t>
  </si>
  <si>
    <t>杉</t>
  </si>
  <si>
    <t>音羽住宅</t>
  </si>
  <si>
    <t>住吉台１区</t>
  </si>
  <si>
    <t>住吉台２区</t>
  </si>
  <si>
    <t>住吉台３区</t>
  </si>
  <si>
    <t>住吉台４区</t>
  </si>
  <si>
    <t>住吉台５区</t>
  </si>
  <si>
    <t>住吉台６区</t>
  </si>
  <si>
    <t>城南合計</t>
  </si>
  <si>
    <t>北</t>
  </si>
  <si>
    <t>ひまわり</t>
  </si>
  <si>
    <t>野    中</t>
  </si>
  <si>
    <t>ﾘﾊﾞｰｻｲﾄﾞ野中</t>
  </si>
  <si>
    <t>-</t>
  </si>
  <si>
    <t>谷    山</t>
  </si>
  <si>
    <t>岩    崎</t>
  </si>
  <si>
    <t>宇    土</t>
  </si>
  <si>
    <t>小    枕</t>
  </si>
  <si>
    <t>真南条上</t>
  </si>
  <si>
    <t>真南条中</t>
  </si>
  <si>
    <t>真南条下</t>
  </si>
  <si>
    <t>栗 栖 野</t>
  </si>
  <si>
    <t>古市合計</t>
  </si>
  <si>
    <t>草    野</t>
  </si>
  <si>
    <t>古    森</t>
  </si>
  <si>
    <t>油    井</t>
  </si>
  <si>
    <t>不 来 坂</t>
  </si>
  <si>
    <t>住    山</t>
  </si>
  <si>
    <t>古    市</t>
  </si>
  <si>
    <t>波賀野新田</t>
  </si>
  <si>
    <t>見    内</t>
  </si>
  <si>
    <t>波 賀 野</t>
  </si>
  <si>
    <t>当    野</t>
  </si>
  <si>
    <t>矢 代 新</t>
  </si>
  <si>
    <t>南 矢 代</t>
  </si>
  <si>
    <t>犬    飼</t>
  </si>
  <si>
    <t>初    田</t>
  </si>
  <si>
    <t>牛 ケ 瀬</t>
  </si>
  <si>
    <t>今田合計</t>
  </si>
  <si>
    <t>黒    石</t>
  </si>
  <si>
    <t>本    荘</t>
  </si>
  <si>
    <t>今    田</t>
  </si>
  <si>
    <t>佐曽良新田</t>
  </si>
  <si>
    <t>今田新田</t>
  </si>
  <si>
    <t>市    原</t>
  </si>
  <si>
    <t>芦原新田</t>
  </si>
  <si>
    <t>木    津</t>
  </si>
  <si>
    <t>四 斗 谷</t>
  </si>
  <si>
    <t>辰    巳</t>
  </si>
  <si>
    <t>上小野原</t>
  </si>
  <si>
    <t>下小野原</t>
  </si>
  <si>
    <t>休    場</t>
  </si>
  <si>
    <t>上 立 杭</t>
  </si>
  <si>
    <t>下 立 杭</t>
  </si>
  <si>
    <t>東    庄</t>
  </si>
  <si>
    <t>花みずき台</t>
  </si>
  <si>
    <t>釜    屋</t>
  </si>
  <si>
    <t>今田団地</t>
  </si>
  <si>
    <t>みそら台</t>
  </si>
  <si>
    <t>みどり台</t>
  </si>
  <si>
    <t>美 山 台</t>
  </si>
  <si>
    <t>五月ケ丘</t>
  </si>
  <si>
    <t>世帯数</t>
  </si>
  <si>
    <t>平  成  21  年  人  口</t>
  </si>
  <si>
    <t/>
  </si>
  <si>
    <t>人口</t>
  </si>
  <si>
    <t>目次</t>
  </si>
  <si>
    <t>人口の推移</t>
  </si>
  <si>
    <t>１</t>
  </si>
  <si>
    <t>０</t>
  </si>
  <si>
    <t>年齢別人口</t>
  </si>
  <si>
    <t>１</t>
  </si>
  <si>
    <t>年齢別人口の推移</t>
  </si>
  <si>
    <t>２</t>
  </si>
  <si>
    <t>１</t>
  </si>
  <si>
    <t>３</t>
  </si>
  <si>
    <t>外国人登録人口</t>
  </si>
  <si>
    <t>１</t>
  </si>
  <si>
    <t>３</t>
  </si>
  <si>
    <t>婚姻及び離婚</t>
  </si>
  <si>
    <t>１</t>
  </si>
  <si>
    <t>３</t>
  </si>
  <si>
    <t>人口動態</t>
  </si>
  <si>
    <t>１</t>
  </si>
  <si>
    <t>４</t>
  </si>
  <si>
    <t>転入前住所地（都道府県）別人口</t>
  </si>
  <si>
    <t>１</t>
  </si>
  <si>
    <t>５</t>
  </si>
  <si>
    <t>地区別世帯数及び人口</t>
  </si>
  <si>
    <t>７</t>
  </si>
  <si>
    <t>町字別人口</t>
  </si>
  <si>
    <t>１</t>
  </si>
  <si>
    <t>８</t>
  </si>
  <si>
    <t>戻る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</si>
</sst>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quot;△ &quot;#,##0"/>
    <numFmt numFmtId="179" formatCode="0_ "/>
    <numFmt numFmtId="180" formatCode="#,##0.00_ ;[Red]\-#,##0.00\ "/>
    <numFmt numFmtId="181" formatCode="0.00_);[Red]\(0.00\)"/>
    <numFmt numFmtId="182" formatCode="#,##0.0_ ;[Red]\-#,##0.0\ "/>
    <numFmt numFmtId="183" formatCode="#,##0_ ;[Red]\-#,##0\ "/>
    <numFmt numFmtId="184" formatCode="#,##0.00_);[Red]\(#,##0.00\)"/>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0.0;[Red]\-#,##0.0"/>
    <numFmt numFmtId="192" formatCode="0.0_);[Red]\(0.0\)"/>
    <numFmt numFmtId="193" formatCode="0_);[Red]\(0\)"/>
    <numFmt numFmtId="194" formatCode="0.000_ "/>
    <numFmt numFmtId="195" formatCode="#,##0.000;[Red]\-#,##0.000"/>
    <numFmt numFmtId="196" formatCode="0.000_ ;[Red]\-0.000\ "/>
    <numFmt numFmtId="197" formatCode="#,##0.000_ ;[Red]\-#,##0.000\ "/>
    <numFmt numFmtId="198" formatCode="#,##0;[Red]#,##0"/>
    <numFmt numFmtId="199" formatCode="&quot;\&quot;#\!\,##0;[Red]&quot;\&quot;&quot;\&quot;\!\-#\!\,##0"/>
    <numFmt numFmtId="200" formatCode="&quot;\&quot;#\!\,##0\!.00;[Red]&quot;\&quot;&quot;\&quot;\!\-#\!\,##0\!.00"/>
    <numFmt numFmtId="201" formatCode="0.0;[Red]0.0"/>
    <numFmt numFmtId="202" formatCode="[DBNum3]0"/>
    <numFmt numFmtId="203" formatCode="[DBNum3]#,##0"/>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sz val="12"/>
      <name val="ＭＳ ゴシック"/>
      <family val="3"/>
    </font>
    <font>
      <sz val="6"/>
      <name val="ＭＳ ゴシック"/>
      <family val="3"/>
    </font>
    <font>
      <b/>
      <sz val="12"/>
      <name val="ＭＳ ゴシック"/>
      <family val="3"/>
    </font>
    <font>
      <b/>
      <sz val="11"/>
      <name val="ＭＳ ゴシック"/>
      <family val="3"/>
    </font>
    <font>
      <b/>
      <sz val="10"/>
      <name val="ＭＳ ゴシック"/>
      <family val="3"/>
    </font>
    <font>
      <b/>
      <sz val="11"/>
      <name val="ＭＳ Ｐゴシック"/>
      <family val="3"/>
    </font>
    <font>
      <u val="single"/>
      <sz val="11"/>
      <color indexed="12"/>
      <name val="ＭＳ ゴシック"/>
      <family val="3"/>
    </font>
    <font>
      <sz val="11"/>
      <name val="ＭＳ 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vertical="center"/>
      <protection/>
    </xf>
    <xf numFmtId="0" fontId="0" fillId="0" borderId="0">
      <alignment/>
      <protection/>
    </xf>
    <xf numFmtId="0" fontId="2" fillId="0" borderId="0" applyNumberFormat="0" applyFill="0" applyBorder="0" applyAlignment="0" applyProtection="0"/>
  </cellStyleXfs>
  <cellXfs count="238">
    <xf numFmtId="0" fontId="0" fillId="0" borderId="0" xfId="0" applyAlignment="1">
      <alignment vertical="center"/>
    </xf>
    <xf numFmtId="38" fontId="4" fillId="2" borderId="1" xfId="17" applyFont="1" applyFill="1" applyBorder="1" applyAlignment="1">
      <alignment horizontal="center" vertical="center"/>
    </xf>
    <xf numFmtId="38" fontId="4" fillId="2" borderId="2" xfId="17" applyFont="1" applyFill="1" applyBorder="1" applyAlignment="1">
      <alignment horizontal="center" vertical="center"/>
    </xf>
    <xf numFmtId="38" fontId="4" fillId="2" borderId="3" xfId="17" applyFont="1" applyFill="1" applyBorder="1" applyAlignment="1">
      <alignment horizontal="center" vertical="center"/>
    </xf>
    <xf numFmtId="38" fontId="4" fillId="2" borderId="4" xfId="17" applyFont="1" applyFill="1" applyBorder="1" applyAlignment="1">
      <alignment horizontal="center" vertical="center"/>
    </xf>
    <xf numFmtId="38" fontId="4" fillId="2" borderId="5" xfId="17" applyFont="1" applyFill="1" applyBorder="1" applyAlignment="1">
      <alignment horizontal="center" vertical="center"/>
    </xf>
    <xf numFmtId="0" fontId="4" fillId="2" borderId="1" xfId="22" applyFont="1" applyFill="1" applyBorder="1" applyAlignment="1">
      <alignment horizontal="center" vertical="center" wrapText="1"/>
      <protection/>
    </xf>
    <xf numFmtId="178" fontId="4" fillId="2" borderId="1" xfId="17" applyNumberFormat="1" applyFont="1" applyFill="1" applyBorder="1" applyAlignment="1">
      <alignment horizontal="center" vertical="center" wrapText="1"/>
    </xf>
    <xf numFmtId="178" fontId="4" fillId="2" borderId="1" xfId="17" applyNumberFormat="1" applyFont="1" applyFill="1" applyBorder="1" applyAlignment="1">
      <alignment horizontal="center" vertical="center"/>
    </xf>
    <xf numFmtId="178" fontId="4" fillId="2" borderId="5" xfId="17" applyNumberFormat="1" applyFont="1" applyFill="1" applyBorder="1" applyAlignment="1">
      <alignment horizontal="center" vertical="center"/>
    </xf>
    <xf numFmtId="38" fontId="4" fillId="2" borderId="0" xfId="17" applyFont="1" applyFill="1" applyBorder="1" applyAlignment="1">
      <alignment horizontal="right" vertical="center"/>
    </xf>
    <xf numFmtId="38" fontId="4" fillId="2" borderId="0" xfId="17"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38" fontId="9" fillId="2" borderId="1" xfId="17" applyFont="1" applyFill="1" applyBorder="1" applyAlignment="1">
      <alignment horizontal="center" vertical="center"/>
    </xf>
    <xf numFmtId="38" fontId="9" fillId="2" borderId="0" xfId="17" applyFont="1" applyFill="1" applyBorder="1" applyAlignment="1">
      <alignment horizontal="right" vertical="center"/>
    </xf>
    <xf numFmtId="38" fontId="8" fillId="0" borderId="0" xfId="17" applyFont="1" applyFill="1" applyAlignment="1">
      <alignment horizontal="left" vertical="center"/>
    </xf>
    <xf numFmtId="38" fontId="8" fillId="0" borderId="0" xfId="17" applyFont="1" applyFill="1" applyAlignment="1">
      <alignment vertical="center"/>
    </xf>
    <xf numFmtId="0" fontId="8" fillId="0" borderId="0" xfId="0" applyFont="1" applyFill="1" applyAlignment="1">
      <alignment vertical="center"/>
    </xf>
    <xf numFmtId="38" fontId="4" fillId="0" borderId="0" xfId="17" applyFont="1" applyFill="1" applyAlignment="1">
      <alignment vertical="center"/>
    </xf>
    <xf numFmtId="181" fontId="4" fillId="0" borderId="0" xfId="17" applyNumberFormat="1" applyFont="1" applyFill="1" applyAlignment="1">
      <alignment vertical="center"/>
    </xf>
    <xf numFmtId="182" fontId="4" fillId="0" borderId="0" xfId="17" applyNumberFormat="1" applyFont="1" applyFill="1" applyAlignment="1">
      <alignment vertical="center"/>
    </xf>
    <xf numFmtId="182" fontId="4" fillId="0" borderId="0" xfId="17" applyNumberFormat="1" applyFont="1" applyFill="1" applyAlignment="1">
      <alignment horizontal="right" vertical="center"/>
    </xf>
    <xf numFmtId="0" fontId="4" fillId="0" borderId="0" xfId="0" applyFont="1" applyFill="1" applyAlignment="1">
      <alignment vertical="center"/>
    </xf>
    <xf numFmtId="0" fontId="4" fillId="0" borderId="0" xfId="0" applyFont="1" applyFill="1" applyBorder="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38" fontId="4" fillId="0" borderId="0" xfId="17" applyFont="1" applyFill="1" applyAlignment="1">
      <alignment horizontal="right" vertical="center"/>
    </xf>
    <xf numFmtId="38" fontId="4" fillId="0" borderId="0" xfId="17" applyFont="1" applyFill="1" applyAlignment="1">
      <alignment horizontal="center" vertical="center"/>
    </xf>
    <xf numFmtId="0" fontId="8" fillId="0" borderId="0" xfId="0" applyFont="1" applyFill="1" applyAlignment="1">
      <alignment horizontal="left" vertical="center"/>
    </xf>
    <xf numFmtId="0" fontId="4" fillId="0" borderId="0" xfId="0" applyFont="1" applyFill="1" applyAlignment="1">
      <alignment horizontal="right" vertical="center"/>
    </xf>
    <xf numFmtId="0" fontId="9" fillId="0" borderId="9" xfId="0" applyFont="1" applyFill="1" applyBorder="1" applyAlignment="1">
      <alignment vertical="center"/>
    </xf>
    <xf numFmtId="0" fontId="9" fillId="0" borderId="0"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9" fillId="0" borderId="10" xfId="0" applyFont="1" applyFill="1" applyBorder="1" applyAlignment="1">
      <alignment vertical="center"/>
    </xf>
    <xf numFmtId="0" fontId="4" fillId="0" borderId="9" xfId="0" applyFont="1" applyFill="1" applyBorder="1" applyAlignment="1">
      <alignment horizontal="center" vertical="center"/>
    </xf>
    <xf numFmtId="0" fontId="9" fillId="0" borderId="9"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Alignment="1" quotePrefix="1">
      <alignment vertical="center"/>
    </xf>
    <xf numFmtId="178" fontId="4" fillId="0" borderId="0" xfId="17" applyNumberFormat="1" applyFont="1" applyFill="1" applyAlignment="1">
      <alignment horizontal="right" vertical="center"/>
    </xf>
    <xf numFmtId="178" fontId="4" fillId="2" borderId="12" xfId="17" applyNumberFormat="1" applyFont="1" applyFill="1" applyBorder="1" applyAlignment="1">
      <alignment horizontal="center" vertical="center"/>
    </xf>
    <xf numFmtId="178" fontId="4" fillId="2" borderId="13" xfId="17" applyNumberFormat="1" applyFont="1" applyFill="1" applyBorder="1" applyAlignment="1">
      <alignment horizontal="center" vertical="center"/>
    </xf>
    <xf numFmtId="0" fontId="8" fillId="0" borderId="0" xfId="22" applyFont="1" applyFill="1" applyAlignment="1">
      <alignment vertical="center"/>
      <protection/>
    </xf>
    <xf numFmtId="0" fontId="4" fillId="0" borderId="0" xfId="22" applyFont="1" applyFill="1" applyAlignment="1">
      <alignment horizontal="left" vertical="center"/>
      <protection/>
    </xf>
    <xf numFmtId="0" fontId="4" fillId="0" borderId="0" xfId="22" applyFont="1" applyFill="1" applyAlignment="1">
      <alignment vertical="center"/>
      <protection/>
    </xf>
    <xf numFmtId="0" fontId="4" fillId="0" borderId="0" xfId="22" applyFont="1" applyFill="1" applyBorder="1" applyAlignment="1">
      <alignment vertical="center"/>
      <protection/>
    </xf>
    <xf numFmtId="0" fontId="4" fillId="0" borderId="2"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4" fillId="0" borderId="4"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14" xfId="22" applyFont="1" applyFill="1" applyBorder="1" applyAlignment="1">
      <alignment vertical="center"/>
      <protection/>
    </xf>
    <xf numFmtId="0" fontId="4" fillId="0" borderId="15" xfId="22" applyFont="1" applyFill="1" applyBorder="1" applyAlignment="1">
      <alignment vertical="center"/>
      <protection/>
    </xf>
    <xf numFmtId="0" fontId="4" fillId="0" borderId="10" xfId="22" applyFont="1" applyFill="1" applyBorder="1" applyAlignment="1">
      <alignment vertical="center"/>
      <protection/>
    </xf>
    <xf numFmtId="38" fontId="4" fillId="0" borderId="0" xfId="17" applyFont="1" applyFill="1" applyAlignment="1">
      <alignment horizontal="left" vertical="center"/>
    </xf>
    <xf numFmtId="38" fontId="8" fillId="0" borderId="0" xfId="17" applyFont="1" applyFill="1" applyAlignment="1">
      <alignment horizontal="center" vertical="center"/>
    </xf>
    <xf numFmtId="0" fontId="8" fillId="0" borderId="0" xfId="21" applyFont="1" applyFill="1" applyAlignment="1">
      <alignment vertical="center"/>
      <protection/>
    </xf>
    <xf numFmtId="0" fontId="4" fillId="0" borderId="0" xfId="21" applyFont="1" applyFill="1" applyAlignment="1">
      <alignment vertical="center"/>
      <protection/>
    </xf>
    <xf numFmtId="0" fontId="5" fillId="0" borderId="0" xfId="21" applyFont="1" applyFill="1" applyAlignment="1">
      <alignment vertical="center"/>
      <protection/>
    </xf>
    <xf numFmtId="0" fontId="4" fillId="0" borderId="11" xfId="22" applyFont="1" applyFill="1" applyBorder="1" applyAlignment="1">
      <alignment horizontal="center" vertical="center"/>
      <protection/>
    </xf>
    <xf numFmtId="0" fontId="5" fillId="0" borderId="0" xfId="22" applyFont="1" applyFill="1" applyBorder="1" applyAlignment="1">
      <alignment vertical="center"/>
      <protection/>
    </xf>
    <xf numFmtId="0" fontId="4" fillId="0" borderId="7" xfId="0" applyFont="1" applyFill="1" applyBorder="1" applyAlignment="1">
      <alignment vertical="center"/>
    </xf>
    <xf numFmtId="0" fontId="9" fillId="0" borderId="7" xfId="0" applyFont="1" applyFill="1" applyBorder="1" applyAlignment="1">
      <alignment vertical="center"/>
    </xf>
    <xf numFmtId="0" fontId="4" fillId="0" borderId="13" xfId="0" applyFont="1" applyFill="1" applyBorder="1" applyAlignment="1">
      <alignment vertical="center"/>
    </xf>
    <xf numFmtId="0" fontId="4" fillId="0" borderId="16" xfId="0" applyFont="1" applyFill="1" applyBorder="1" applyAlignment="1">
      <alignment vertical="center"/>
    </xf>
    <xf numFmtId="0" fontId="9" fillId="0" borderId="16" xfId="0" applyFont="1" applyFill="1" applyBorder="1" applyAlignment="1">
      <alignment vertical="center"/>
    </xf>
    <xf numFmtId="0" fontId="9" fillId="0" borderId="13" xfId="0" applyFont="1" applyFill="1" applyBorder="1" applyAlignment="1">
      <alignment vertical="center"/>
    </xf>
    <xf numFmtId="0" fontId="9" fillId="0" borderId="13" xfId="0" applyFont="1" applyFill="1" applyBorder="1" applyAlignment="1">
      <alignment horizontal="left" vertical="center"/>
    </xf>
    <xf numFmtId="0" fontId="9" fillId="0" borderId="6" xfId="0" applyFont="1" applyFill="1" applyBorder="1" applyAlignment="1">
      <alignment horizontal="left" vertical="center"/>
    </xf>
    <xf numFmtId="38" fontId="5" fillId="2" borderId="0" xfId="17"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38" fontId="5" fillId="0" borderId="0" xfId="0" applyNumberFormat="1" applyFont="1" applyFill="1" applyAlignment="1">
      <alignment vertical="center"/>
    </xf>
    <xf numFmtId="181" fontId="5" fillId="0" borderId="0" xfId="0" applyNumberFormat="1" applyFont="1" applyFill="1" applyAlignment="1">
      <alignment vertical="center"/>
    </xf>
    <xf numFmtId="182" fontId="5" fillId="0" borderId="0" xfId="0" applyNumberFormat="1" applyFont="1" applyFill="1" applyAlignment="1">
      <alignment vertical="center"/>
    </xf>
    <xf numFmtId="38" fontId="4" fillId="0" borderId="7" xfId="0" applyNumberFormat="1" applyFont="1" applyFill="1" applyBorder="1" applyAlignment="1">
      <alignment vertical="center"/>
    </xf>
    <xf numFmtId="181" fontId="4" fillId="0" borderId="7" xfId="0" applyNumberFormat="1" applyFont="1" applyFill="1" applyBorder="1" applyAlignment="1">
      <alignment vertical="center"/>
    </xf>
    <xf numFmtId="182" fontId="4" fillId="0" borderId="7" xfId="0" applyNumberFormat="1" applyFont="1" applyFill="1" applyBorder="1" applyAlignment="1">
      <alignment vertical="center"/>
    </xf>
    <xf numFmtId="38"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38" fontId="4" fillId="0" borderId="6" xfId="0" applyNumberFormat="1" applyFont="1" applyFill="1" applyBorder="1" applyAlignment="1">
      <alignment horizontal="center" vertical="center"/>
    </xf>
    <xf numFmtId="38" fontId="4" fillId="0" borderId="9" xfId="0" applyNumberFormat="1" applyFont="1" applyFill="1" applyBorder="1" applyAlignment="1">
      <alignment horizontal="center" vertical="center"/>
    </xf>
    <xf numFmtId="38" fontId="9" fillId="0" borderId="11" xfId="0" applyNumberFormat="1" applyFont="1" applyFill="1" applyBorder="1" applyAlignment="1">
      <alignment horizontal="center" vertical="center"/>
    </xf>
    <xf numFmtId="38" fontId="9" fillId="0" borderId="10" xfId="0"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vertical="center"/>
    </xf>
    <xf numFmtId="0" fontId="4" fillId="0" borderId="4" xfId="21" applyFont="1" applyFill="1" applyBorder="1" applyAlignment="1">
      <alignment horizontal="center" vertical="center"/>
      <protection/>
    </xf>
    <xf numFmtId="38" fontId="4" fillId="0" borderId="14" xfId="21" applyNumberFormat="1" applyFont="1" applyFill="1" applyBorder="1" applyAlignment="1">
      <alignment vertical="center"/>
      <protection/>
    </xf>
    <xf numFmtId="38" fontId="4" fillId="0" borderId="0" xfId="21" applyNumberFormat="1" applyFont="1" applyFill="1" applyBorder="1" applyAlignment="1">
      <alignment vertical="center"/>
      <protection/>
    </xf>
    <xf numFmtId="38" fontId="4" fillId="0" borderId="9" xfId="21" applyNumberFormat="1" applyFont="1" applyFill="1" applyBorder="1" applyAlignment="1">
      <alignment horizontal="center" vertical="center"/>
      <protection/>
    </xf>
    <xf numFmtId="38" fontId="4" fillId="0" borderId="7" xfId="21" applyNumberFormat="1" applyFont="1" applyFill="1" applyBorder="1" applyAlignment="1">
      <alignment vertical="center"/>
      <protection/>
    </xf>
    <xf numFmtId="38" fontId="4" fillId="0" borderId="17" xfId="21" applyNumberFormat="1" applyFont="1" applyFill="1" applyBorder="1" applyAlignment="1">
      <alignment vertical="center"/>
      <protection/>
    </xf>
    <xf numFmtId="38" fontId="4" fillId="0" borderId="6" xfId="21" applyNumberFormat="1" applyFont="1" applyFill="1" applyBorder="1" applyAlignment="1">
      <alignment vertical="center"/>
      <protection/>
    </xf>
    <xf numFmtId="38" fontId="4" fillId="0" borderId="0" xfId="21" applyNumberFormat="1" applyFont="1" applyFill="1" applyBorder="1" applyAlignment="1">
      <alignment horizontal="center" vertical="center"/>
      <protection/>
    </xf>
    <xf numFmtId="40" fontId="4" fillId="0" borderId="0" xfId="21" applyNumberFormat="1" applyFont="1" applyFill="1" applyBorder="1" applyAlignment="1">
      <alignment vertical="center"/>
      <protection/>
    </xf>
    <xf numFmtId="38" fontId="4" fillId="0" borderId="10" xfId="21" applyNumberFormat="1" applyFont="1" applyFill="1" applyBorder="1" applyAlignment="1">
      <alignment horizontal="center" vertical="center"/>
      <protection/>
    </xf>
    <xf numFmtId="38" fontId="4" fillId="0" borderId="15" xfId="21" applyNumberFormat="1" applyFont="1" applyFill="1" applyBorder="1" applyAlignment="1">
      <alignment vertical="center"/>
      <protection/>
    </xf>
    <xf numFmtId="38" fontId="4" fillId="0" borderId="10" xfId="21" applyNumberFormat="1" applyFont="1" applyFill="1" applyBorder="1" applyAlignment="1">
      <alignment vertical="center"/>
      <protection/>
    </xf>
    <xf numFmtId="38" fontId="4" fillId="0" borderId="11" xfId="21" applyNumberFormat="1" applyFont="1" applyFill="1" applyBorder="1" applyAlignment="1">
      <alignment horizontal="center" vertical="center"/>
      <protection/>
    </xf>
    <xf numFmtId="180" fontId="4" fillId="0" borderId="10" xfId="21" applyNumberFormat="1" applyFont="1" applyFill="1" applyBorder="1" applyAlignment="1">
      <alignment vertical="center"/>
      <protection/>
    </xf>
    <xf numFmtId="38" fontId="5" fillId="0" borderId="0" xfId="21" applyNumberFormat="1" applyFont="1" applyFill="1" applyAlignment="1">
      <alignment vertical="center"/>
      <protection/>
    </xf>
    <xf numFmtId="38" fontId="4" fillId="0" borderId="18" xfId="21" applyNumberFormat="1" applyFont="1" applyFill="1" applyBorder="1" applyAlignment="1">
      <alignment vertical="center"/>
      <protection/>
    </xf>
    <xf numFmtId="38" fontId="4" fillId="0" borderId="19" xfId="21" applyNumberFormat="1" applyFont="1" applyFill="1" applyBorder="1" applyAlignment="1">
      <alignment horizontal="center" vertical="center"/>
      <protection/>
    </xf>
    <xf numFmtId="38" fontId="4" fillId="0" borderId="9" xfId="21" applyNumberFormat="1" applyFont="1" applyFill="1" applyBorder="1" applyAlignment="1">
      <alignment vertical="center"/>
      <protection/>
    </xf>
    <xf numFmtId="38" fontId="4" fillId="0" borderId="20" xfId="21" applyNumberFormat="1" applyFont="1" applyFill="1" applyBorder="1" applyAlignment="1">
      <alignment horizontal="center" vertical="center"/>
      <protection/>
    </xf>
    <xf numFmtId="38" fontId="4" fillId="0" borderId="11" xfId="21" applyNumberFormat="1" applyFont="1" applyFill="1" applyBorder="1" applyAlignment="1">
      <alignment vertical="center"/>
      <protection/>
    </xf>
    <xf numFmtId="38" fontId="4" fillId="0" borderId="4" xfId="17" applyFont="1" applyFill="1" applyBorder="1" applyAlignment="1">
      <alignment horizontal="center" vertical="center"/>
    </xf>
    <xf numFmtId="180" fontId="4" fillId="0" borderId="0" xfId="0" applyNumberFormat="1" applyFont="1" applyFill="1" applyBorder="1" applyAlignment="1">
      <alignment vertical="center"/>
    </xf>
    <xf numFmtId="40" fontId="4" fillId="0" borderId="0" xfId="0" applyNumberFormat="1" applyFont="1" applyFill="1" applyBorder="1" applyAlignment="1">
      <alignment vertical="center"/>
    </xf>
    <xf numFmtId="180" fontId="4" fillId="0" borderId="10" xfId="0" applyNumberFormat="1" applyFont="1" applyFill="1" applyBorder="1" applyAlignment="1">
      <alignment vertical="center"/>
    </xf>
    <xf numFmtId="38" fontId="4" fillId="0" borderId="10" xfId="0" applyNumberFormat="1" applyFont="1" applyFill="1" applyBorder="1" applyAlignment="1">
      <alignment vertical="center"/>
    </xf>
    <xf numFmtId="180" fontId="4" fillId="0" borderId="9" xfId="0" applyNumberFormat="1" applyFont="1" applyFill="1" applyBorder="1" applyAlignment="1">
      <alignment horizontal="center" vertical="center"/>
    </xf>
    <xf numFmtId="180" fontId="4" fillId="0" borderId="11" xfId="0" applyNumberFormat="1" applyFont="1" applyFill="1" applyBorder="1" applyAlignment="1">
      <alignment horizontal="center" vertical="center"/>
    </xf>
    <xf numFmtId="38" fontId="4" fillId="0" borderId="11" xfId="0" applyNumberFormat="1" applyFont="1" applyFill="1" applyBorder="1" applyAlignment="1">
      <alignment horizontal="center" vertical="center"/>
    </xf>
    <xf numFmtId="38" fontId="9" fillId="0" borderId="4" xfId="17" applyFont="1" applyFill="1" applyBorder="1" applyAlignment="1">
      <alignment horizontal="center" vertical="center"/>
    </xf>
    <xf numFmtId="38" fontId="9" fillId="0" borderId="7" xfId="0" applyNumberFormat="1" applyFont="1" applyFill="1" applyBorder="1" applyAlignment="1">
      <alignment vertical="center"/>
    </xf>
    <xf numFmtId="38" fontId="9" fillId="0" borderId="0" xfId="0" applyNumberFormat="1" applyFont="1" applyFill="1" applyBorder="1" applyAlignment="1">
      <alignment vertical="center"/>
    </xf>
    <xf numFmtId="40" fontId="9" fillId="0" borderId="0" xfId="0" applyNumberFormat="1" applyFont="1" applyFill="1" applyBorder="1" applyAlignment="1">
      <alignment vertical="center"/>
    </xf>
    <xf numFmtId="38" fontId="9" fillId="0" borderId="0" xfId="17" applyFont="1" applyFill="1" applyAlignment="1">
      <alignment vertical="center"/>
    </xf>
    <xf numFmtId="38" fontId="10" fillId="0" borderId="0" xfId="0" applyNumberFormat="1" applyFont="1" applyFill="1" applyAlignment="1">
      <alignment vertical="center"/>
    </xf>
    <xf numFmtId="0" fontId="4" fillId="0" borderId="0" xfId="0" applyFont="1" applyFill="1" applyAlignment="1">
      <alignment horizontal="center" vertical="center"/>
    </xf>
    <xf numFmtId="0" fontId="9" fillId="0" borderId="11" xfId="0" applyFont="1" applyFill="1" applyBorder="1" applyAlignment="1">
      <alignment horizontal="center" vertical="center"/>
    </xf>
    <xf numFmtId="0" fontId="4" fillId="0" borderId="6" xfId="0" applyFont="1" applyFill="1" applyBorder="1" applyAlignment="1">
      <alignment vertical="center"/>
    </xf>
    <xf numFmtId="177" fontId="4" fillId="0" borderId="7" xfId="0" applyNumberFormat="1" applyFont="1" applyFill="1" applyBorder="1" applyAlignment="1">
      <alignment vertical="center"/>
    </xf>
    <xf numFmtId="177" fontId="4" fillId="0" borderId="0" xfId="0" applyNumberFormat="1" applyFont="1" applyFill="1" applyBorder="1" applyAlignment="1">
      <alignment vertical="center"/>
    </xf>
    <xf numFmtId="176" fontId="5" fillId="0" borderId="0" xfId="0" applyNumberFormat="1" applyFont="1" applyFill="1" applyAlignment="1">
      <alignment vertical="center"/>
    </xf>
    <xf numFmtId="0" fontId="9" fillId="0" borderId="11" xfId="0" applyFont="1" applyFill="1" applyBorder="1" applyAlignment="1">
      <alignment vertical="center"/>
    </xf>
    <xf numFmtId="177" fontId="9" fillId="0" borderId="10" xfId="0" applyNumberFormat="1" applyFont="1" applyFill="1" applyBorder="1" applyAlignment="1">
      <alignment vertical="center"/>
    </xf>
    <xf numFmtId="178" fontId="5" fillId="0" borderId="0" xfId="0" applyNumberFormat="1" applyFont="1" applyFill="1" applyAlignment="1">
      <alignment vertical="center"/>
    </xf>
    <xf numFmtId="178" fontId="4" fillId="0" borderId="9"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178" fontId="4" fillId="0" borderId="7" xfId="0" applyNumberFormat="1" applyFont="1" applyFill="1" applyBorder="1" applyAlignment="1">
      <alignment vertical="center"/>
    </xf>
    <xf numFmtId="178" fontId="4" fillId="0" borderId="0" xfId="0" applyNumberFormat="1" applyFont="1" applyFill="1" applyBorder="1" applyAlignment="1">
      <alignment vertical="center"/>
    </xf>
    <xf numFmtId="178" fontId="9" fillId="0" borderId="11" xfId="0" applyNumberFormat="1" applyFont="1" applyFill="1" applyBorder="1" applyAlignment="1">
      <alignment horizontal="center" vertical="center"/>
    </xf>
    <xf numFmtId="178" fontId="9" fillId="0" borderId="10" xfId="0" applyNumberFormat="1" applyFont="1" applyFill="1" applyBorder="1" applyAlignment="1">
      <alignment vertical="center"/>
    </xf>
    <xf numFmtId="0" fontId="9" fillId="0" borderId="0" xfId="0" applyFont="1" applyFill="1" applyAlignment="1">
      <alignment horizontal="center" vertical="center"/>
    </xf>
    <xf numFmtId="38" fontId="9" fillId="0" borderId="9" xfId="0" applyNumberFormat="1" applyFont="1" applyFill="1" applyBorder="1" applyAlignment="1">
      <alignment horizontal="center" vertical="center"/>
    </xf>
    <xf numFmtId="38" fontId="4" fillId="0" borderId="6" xfId="0" applyNumberFormat="1" applyFont="1" applyFill="1" applyBorder="1" applyAlignment="1">
      <alignment vertical="center"/>
    </xf>
    <xf numFmtId="0" fontId="9" fillId="0" borderId="0" xfId="0" applyFont="1" applyAlignment="1">
      <alignment vertical="center"/>
    </xf>
    <xf numFmtId="38" fontId="9" fillId="0" borderId="7" xfId="0" applyNumberFormat="1" applyFont="1" applyBorder="1" applyAlignment="1">
      <alignment vertical="center"/>
    </xf>
    <xf numFmtId="38" fontId="9" fillId="0" borderId="0" xfId="0" applyNumberFormat="1" applyFont="1" applyBorder="1" applyAlignment="1">
      <alignment vertical="center"/>
    </xf>
    <xf numFmtId="4" fontId="9" fillId="0" borderId="0" xfId="0" applyNumberFormat="1" applyFont="1" applyBorder="1" applyAlignment="1">
      <alignment vertical="center"/>
    </xf>
    <xf numFmtId="38" fontId="9" fillId="0" borderId="10" xfId="0" applyNumberFormat="1" applyFont="1" applyBorder="1" applyAlignment="1">
      <alignment vertical="center"/>
    </xf>
    <xf numFmtId="0" fontId="4" fillId="0" borderId="0" xfId="0" applyFont="1" applyAlignment="1">
      <alignment vertical="center"/>
    </xf>
    <xf numFmtId="38" fontId="4" fillId="0" borderId="6" xfId="0" applyNumberFormat="1" applyFont="1" applyBorder="1" applyAlignment="1">
      <alignment horizontal="center" vertical="center"/>
    </xf>
    <xf numFmtId="38" fontId="4" fillId="0" borderId="7" xfId="0" applyNumberFormat="1" applyFont="1" applyBorder="1" applyAlignment="1">
      <alignment vertical="center"/>
    </xf>
    <xf numFmtId="38" fontId="4" fillId="0" borderId="9" xfId="0" applyNumberFormat="1" applyFont="1" applyBorder="1" applyAlignment="1">
      <alignment horizontal="center" vertical="center"/>
    </xf>
    <xf numFmtId="38" fontId="4" fillId="0" borderId="0" xfId="0" applyNumberFormat="1" applyFont="1" applyBorder="1" applyAlignment="1">
      <alignment vertical="center"/>
    </xf>
    <xf numFmtId="176" fontId="4" fillId="0" borderId="0" xfId="0" applyNumberFormat="1" applyFont="1" applyBorder="1" applyAlignment="1">
      <alignment vertical="center"/>
    </xf>
    <xf numFmtId="4" fontId="4" fillId="0" borderId="0" xfId="0" applyNumberFormat="1" applyFont="1" applyBorder="1" applyAlignment="1">
      <alignment vertical="center"/>
    </xf>
    <xf numFmtId="38" fontId="4" fillId="0" borderId="11" xfId="0" applyNumberFormat="1" applyFont="1" applyBorder="1" applyAlignment="1">
      <alignment horizontal="center" vertical="center"/>
    </xf>
    <xf numFmtId="38" fontId="4" fillId="0" borderId="10" xfId="0" applyNumberFormat="1"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8" fillId="0" borderId="0" xfId="0" applyFont="1" applyFill="1" applyBorder="1" applyAlignment="1">
      <alignment horizontal="center" vertical="center"/>
    </xf>
    <xf numFmtId="203" fontId="8" fillId="0" borderId="0" xfId="0" applyNumberFormat="1" applyFont="1" applyFill="1" applyBorder="1" applyAlignment="1">
      <alignment vertical="center"/>
    </xf>
    <xf numFmtId="203" fontId="6" fillId="0" borderId="0" xfId="0" applyNumberFormat="1" applyFont="1" applyAlignment="1">
      <alignment vertical="center"/>
    </xf>
    <xf numFmtId="0" fontId="6" fillId="0" borderId="0" xfId="0" applyFont="1" applyFill="1" applyBorder="1" applyAlignment="1">
      <alignment horizontal="right" vertical="center"/>
    </xf>
    <xf numFmtId="203" fontId="6" fillId="0" borderId="0" xfId="0" applyNumberFormat="1" applyFont="1" applyFill="1" applyBorder="1" applyAlignment="1">
      <alignment vertical="center"/>
    </xf>
    <xf numFmtId="0" fontId="6" fillId="0" borderId="0" xfId="0" applyFont="1" applyFill="1" applyBorder="1" applyAlignment="1">
      <alignment vertical="center"/>
    </xf>
    <xf numFmtId="49" fontId="6" fillId="0" borderId="0" xfId="0" applyNumberFormat="1"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203" fontId="12" fillId="0" borderId="0" xfId="16" applyNumberFormat="1" applyFont="1" applyFill="1" applyBorder="1" applyAlignment="1">
      <alignment vertical="center"/>
    </xf>
    <xf numFmtId="0" fontId="12" fillId="0" borderId="0" xfId="16" applyFont="1" applyFill="1" applyBorder="1" applyAlignment="1">
      <alignment vertical="center"/>
    </xf>
    <xf numFmtId="0" fontId="8" fillId="0" borderId="0" xfId="22" applyFont="1" applyFill="1" applyAlignment="1">
      <alignment horizontal="left" vertical="center"/>
      <protection/>
    </xf>
    <xf numFmtId="178" fontId="8" fillId="0" borderId="0" xfId="17" applyNumberFormat="1" applyFont="1" applyFill="1" applyAlignment="1">
      <alignment horizontal="left" vertical="center"/>
    </xf>
    <xf numFmtId="38" fontId="4" fillId="2" borderId="0" xfId="17" applyFont="1" applyFill="1" applyBorder="1" applyAlignment="1">
      <alignment horizontal="left" vertical="center"/>
    </xf>
    <xf numFmtId="0" fontId="12" fillId="0" borderId="0" xfId="16" applyFont="1" applyFill="1" applyAlignment="1">
      <alignment horizontal="right" vertical="center"/>
    </xf>
    <xf numFmtId="0" fontId="13" fillId="0" borderId="0" xfId="0" applyFont="1" applyFill="1" applyBorder="1" applyAlignment="1">
      <alignment vertical="center"/>
    </xf>
    <xf numFmtId="203" fontId="8" fillId="0" borderId="0" xfId="0" applyNumberFormat="1" applyFont="1" applyAlignment="1">
      <alignment horizontal="distributed" vertical="center"/>
    </xf>
    <xf numFmtId="0" fontId="11" fillId="0" borderId="0" xfId="0" applyFont="1" applyAlignment="1">
      <alignment horizontal="distributed" vertical="center"/>
    </xf>
    <xf numFmtId="38" fontId="13" fillId="2" borderId="0" xfId="17" applyFont="1" applyFill="1" applyBorder="1" applyAlignment="1">
      <alignment horizontal="left" vertical="center"/>
    </xf>
    <xf numFmtId="0" fontId="13" fillId="0" borderId="0" xfId="0" applyFont="1" applyAlignment="1">
      <alignment vertical="center"/>
    </xf>
    <xf numFmtId="38" fontId="13" fillId="0" borderId="0" xfId="17" applyFont="1" applyFill="1" applyAlignment="1">
      <alignment horizontal="left" vertical="center"/>
    </xf>
    <xf numFmtId="0" fontId="13" fillId="0" borderId="0" xfId="0" applyFont="1" applyFill="1" applyAlignment="1">
      <alignment vertical="center"/>
    </xf>
    <xf numFmtId="38" fontId="13" fillId="0" borderId="0" xfId="17" applyFont="1" applyFill="1" applyAlignment="1">
      <alignment vertical="center"/>
    </xf>
    <xf numFmtId="0" fontId="13" fillId="0" borderId="0" xfId="0" applyFont="1" applyFill="1" applyAlignment="1">
      <alignment horizontal="left" vertical="center"/>
    </xf>
    <xf numFmtId="178" fontId="13" fillId="0" borderId="0" xfId="17" applyNumberFormat="1" applyFont="1" applyFill="1" applyAlignment="1">
      <alignment horizontal="left" vertical="center"/>
    </xf>
    <xf numFmtId="0" fontId="13" fillId="0" borderId="0" xfId="22" applyFont="1" applyFill="1" applyAlignment="1">
      <alignment horizontal="left" vertical="center"/>
      <protection/>
    </xf>
    <xf numFmtId="0" fontId="13" fillId="0" borderId="0" xfId="22" applyFont="1" applyFill="1" applyAlignment="1">
      <alignment vertical="center"/>
      <protection/>
    </xf>
    <xf numFmtId="38" fontId="13" fillId="0" borderId="0" xfId="17" applyFont="1" applyFill="1" applyAlignment="1">
      <alignment horizontal="center" vertical="center"/>
    </xf>
    <xf numFmtId="0" fontId="13" fillId="0" borderId="0" xfId="21" applyFont="1" applyFill="1" applyAlignment="1">
      <alignment vertical="center"/>
      <protection/>
    </xf>
    <xf numFmtId="176" fontId="4" fillId="2" borderId="3" xfId="22" applyNumberFormat="1" applyFont="1" applyFill="1" applyBorder="1" applyAlignment="1">
      <alignment horizontal="center" vertical="center" wrapText="1"/>
      <protection/>
    </xf>
    <xf numFmtId="176" fontId="4" fillId="2" borderId="1" xfId="22" applyNumberFormat="1" applyFont="1" applyFill="1" applyBorder="1" applyAlignment="1">
      <alignment horizontal="center" vertical="center" wrapText="1"/>
      <protection/>
    </xf>
    <xf numFmtId="0" fontId="4" fillId="0" borderId="21" xfId="0" applyFont="1" applyFill="1" applyBorder="1" applyAlignment="1">
      <alignment horizontal="center" vertical="center" wrapText="1"/>
    </xf>
    <xf numFmtId="178" fontId="4" fillId="2" borderId="22" xfId="17" applyNumberFormat="1" applyFont="1" applyFill="1" applyBorder="1" applyAlignment="1">
      <alignment horizontal="center" vertical="center" wrapText="1"/>
    </xf>
    <xf numFmtId="178" fontId="4" fillId="2" borderId="23" xfId="17" applyNumberFormat="1" applyFont="1" applyFill="1" applyBorder="1" applyAlignment="1">
      <alignment horizontal="center" vertical="center" wrapText="1"/>
    </xf>
    <xf numFmtId="178" fontId="4" fillId="2" borderId="3" xfId="17" applyNumberFormat="1" applyFont="1" applyFill="1" applyBorder="1" applyAlignment="1">
      <alignment horizontal="center" vertical="center"/>
    </xf>
    <xf numFmtId="178" fontId="4" fillId="2" borderId="4" xfId="17" applyNumberFormat="1" applyFont="1" applyFill="1" applyBorder="1" applyAlignment="1">
      <alignment horizontal="center" vertical="center"/>
    </xf>
    <xf numFmtId="0" fontId="4" fillId="0" borderId="24" xfId="0" applyFont="1" applyFill="1" applyBorder="1" applyAlignment="1">
      <alignment horizontal="center" vertical="center" wrapText="1"/>
    </xf>
    <xf numFmtId="0" fontId="0" fillId="0" borderId="21" xfId="0" applyBorder="1" applyAlignment="1">
      <alignment horizontal="center" vertical="center"/>
    </xf>
    <xf numFmtId="38" fontId="4" fillId="2" borderId="3" xfId="17" applyFont="1" applyFill="1" applyBorder="1" applyAlignment="1">
      <alignment horizontal="center" vertical="center" wrapText="1"/>
    </xf>
    <xf numFmtId="38" fontId="4" fillId="2" borderId="1" xfId="17" applyFont="1" applyFill="1" applyBorder="1" applyAlignment="1">
      <alignment horizontal="center" vertical="center" wrapText="1"/>
    </xf>
    <xf numFmtId="38" fontId="4" fillId="2" borderId="2" xfId="17" applyFont="1" applyFill="1" applyBorder="1" applyAlignment="1">
      <alignment horizontal="center" vertical="center" wrapText="1"/>
    </xf>
    <xf numFmtId="38" fontId="4" fillId="2" borderId="8" xfId="17" applyFont="1" applyFill="1" applyBorder="1" applyAlignment="1">
      <alignment horizontal="center" vertical="center" wrapText="1"/>
    </xf>
    <xf numFmtId="182" fontId="4" fillId="2" borderId="3" xfId="17" applyNumberFormat="1" applyFont="1" applyFill="1" applyBorder="1" applyAlignment="1">
      <alignment horizontal="center" vertical="center" wrapText="1"/>
    </xf>
    <xf numFmtId="182" fontId="4" fillId="2" borderId="1" xfId="17" applyNumberFormat="1" applyFont="1" applyFill="1" applyBorder="1" applyAlignment="1">
      <alignment horizontal="center" vertical="center" wrapText="1"/>
    </xf>
    <xf numFmtId="181" fontId="4" fillId="2" borderId="22" xfId="17" applyNumberFormat="1" applyFont="1" applyFill="1" applyBorder="1" applyAlignment="1">
      <alignment horizontal="center" vertical="center" wrapText="1"/>
    </xf>
    <xf numFmtId="181" fontId="4" fillId="2" borderId="23" xfId="17" applyNumberFormat="1" applyFont="1" applyFill="1" applyBorder="1" applyAlignment="1">
      <alignment horizontal="center" vertical="center" wrapText="1"/>
    </xf>
    <xf numFmtId="38" fontId="4" fillId="2" borderId="12" xfId="17" applyFont="1" applyFill="1" applyBorder="1" applyAlignment="1">
      <alignment horizontal="center" vertical="center"/>
    </xf>
    <xf numFmtId="38" fontId="4" fillId="2" borderId="9" xfId="17" applyFont="1" applyFill="1" applyBorder="1" applyAlignment="1">
      <alignment horizontal="center" vertical="center"/>
    </xf>
    <xf numFmtId="38" fontId="4" fillId="2" borderId="13" xfId="17" applyFont="1" applyFill="1" applyBorder="1" applyAlignment="1">
      <alignment horizontal="center" vertical="center"/>
    </xf>
    <xf numFmtId="38" fontId="4" fillId="2" borderId="4" xfId="17" applyFont="1" applyFill="1" applyBorder="1" applyAlignment="1">
      <alignment horizontal="center" vertical="center"/>
    </xf>
    <xf numFmtId="38" fontId="4" fillId="2" borderId="2" xfId="17"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38" fontId="4" fillId="2" borderId="18" xfId="17" applyFont="1" applyFill="1" applyBorder="1" applyAlignment="1">
      <alignment horizontal="center" vertical="center"/>
    </xf>
    <xf numFmtId="38" fontId="4" fillId="2" borderId="23" xfId="17" applyFont="1" applyFill="1" applyBorder="1" applyAlignment="1">
      <alignment horizontal="center" vertical="center"/>
    </xf>
    <xf numFmtId="38" fontId="4" fillId="2" borderId="1" xfId="17"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4" xfId="22" applyFont="1" applyFill="1" applyBorder="1" applyAlignment="1">
      <alignment horizontal="center" vertical="center" wrapText="1"/>
      <protection/>
    </xf>
    <xf numFmtId="0" fontId="4" fillId="0" borderId="21" xfId="22" applyFont="1" applyFill="1" applyBorder="1" applyAlignment="1">
      <alignment horizontal="center" vertical="center" wrapText="1"/>
      <protection/>
    </xf>
    <xf numFmtId="0" fontId="4" fillId="2" borderId="3" xfId="22" applyFont="1" applyFill="1" applyBorder="1" applyAlignment="1">
      <alignment horizontal="center" vertical="center" wrapText="1"/>
      <protection/>
    </xf>
    <xf numFmtId="0" fontId="4" fillId="2" borderId="2" xfId="22" applyFont="1" applyFill="1" applyBorder="1" applyAlignment="1">
      <alignment horizontal="center" vertical="center" wrapText="1"/>
      <protection/>
    </xf>
    <xf numFmtId="0" fontId="4" fillId="2" borderId="8" xfId="22" applyFont="1" applyFill="1" applyBorder="1" applyAlignment="1">
      <alignment horizontal="center" vertical="center" wrapText="1"/>
      <protection/>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38" fontId="9" fillId="0" borderId="0" xfId="0" applyNumberFormat="1" applyFont="1" applyFill="1" applyBorder="1" applyAlignment="1">
      <alignment horizontal="center" vertical="center"/>
    </xf>
    <xf numFmtId="38" fontId="4" fillId="2" borderId="8" xfId="17" applyFont="1" applyFill="1" applyBorder="1" applyAlignment="1">
      <alignment horizontal="center" vertical="center"/>
    </xf>
    <xf numFmtId="38" fontId="4" fillId="2" borderId="22" xfId="17" applyFont="1" applyFill="1" applyBorder="1" applyAlignment="1">
      <alignment horizontal="center" vertical="center" shrinkToFit="1"/>
    </xf>
    <xf numFmtId="38" fontId="4" fillId="2" borderId="23" xfId="17" applyFont="1" applyFill="1" applyBorder="1" applyAlignment="1">
      <alignment horizontal="center" vertical="center" shrinkToFit="1"/>
    </xf>
    <xf numFmtId="38" fontId="4" fillId="2" borderId="22" xfId="17" applyFont="1" applyFill="1" applyBorder="1" applyAlignment="1">
      <alignment horizontal="center" vertical="center" wrapText="1" shrinkToFit="1"/>
    </xf>
    <xf numFmtId="0" fontId="9" fillId="0" borderId="3" xfId="0" applyFont="1" applyBorder="1" applyAlignment="1">
      <alignment horizontal="center" vertical="center"/>
    </xf>
    <xf numFmtId="0" fontId="9" fillId="0" borderId="4" xfId="0"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０２_０２年齢別人口"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16"/>
  <sheetViews>
    <sheetView showGridLines="0" tabSelected="1" workbookViewId="0" topLeftCell="A1">
      <pane ySplit="4" topLeftCell="BM5" activePane="bottomLeft" state="frozen"/>
      <selection pane="topLeft" activeCell="A1" sqref="A1"/>
      <selection pane="bottomLeft" activeCell="A1" sqref="A1"/>
    </sheetView>
  </sheetViews>
  <sheetFormatPr defaultColWidth="9.00390625" defaultRowHeight="19.5" customHeight="1"/>
  <cols>
    <col min="1" max="1" width="5.625" style="161" customWidth="1"/>
    <col min="2" max="2" width="5.625" style="164" customWidth="1"/>
    <col min="3" max="3" width="2.625" style="161" customWidth="1"/>
    <col min="4" max="4" width="40.625" style="161" customWidth="1"/>
    <col min="5" max="16384" width="10.625" style="161" customWidth="1"/>
  </cols>
  <sheetData>
    <row r="1" spans="3:6" ht="19.5" customHeight="1">
      <c r="C1" s="179"/>
      <c r="D1" s="178" t="s">
        <v>569</v>
      </c>
      <c r="E1" s="179"/>
      <c r="F1" s="179"/>
    </row>
    <row r="2" spans="1:42" ht="19.5" customHeight="1">
      <c r="A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row>
    <row r="3" spans="1:42" ht="19.5" customHeight="1">
      <c r="A3" s="165"/>
      <c r="B3" s="166"/>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8"/>
      <c r="AN3" s="168"/>
      <c r="AO3" s="167"/>
      <c r="AP3" s="167"/>
    </row>
    <row r="4" spans="2:44" ht="19.5" customHeight="1">
      <c r="B4" s="163">
        <v>2</v>
      </c>
      <c r="C4" s="163"/>
      <c r="D4" s="169" t="s">
        <v>568</v>
      </c>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70"/>
      <c r="AP4" s="170"/>
      <c r="AQ4" s="169"/>
      <c r="AR4" s="169"/>
    </row>
    <row r="5" spans="2:44" ht="19.5" customHeight="1">
      <c r="B5" s="163"/>
      <c r="C5" s="163"/>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70"/>
      <c r="AP5" s="170"/>
      <c r="AQ5" s="169"/>
      <c r="AR5" s="169"/>
    </row>
    <row r="6" spans="1:42" ht="19.5" customHeight="1">
      <c r="A6" s="165" t="s">
        <v>567</v>
      </c>
      <c r="B6" s="171">
        <v>1</v>
      </c>
      <c r="C6" s="177"/>
      <c r="D6" s="172" t="s">
        <v>570</v>
      </c>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8" t="s">
        <v>571</v>
      </c>
      <c r="AN6" s="168" t="s">
        <v>572</v>
      </c>
      <c r="AO6" s="167"/>
      <c r="AP6" s="167"/>
    </row>
    <row r="7" spans="1:42" ht="19.5" customHeight="1">
      <c r="A7" s="165" t="s">
        <v>567</v>
      </c>
      <c r="B7" s="171">
        <v>2</v>
      </c>
      <c r="C7" s="177"/>
      <c r="D7" s="172" t="s">
        <v>573</v>
      </c>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8" t="s">
        <v>574</v>
      </c>
      <c r="AN7" s="168" t="s">
        <v>574</v>
      </c>
      <c r="AO7" s="167"/>
      <c r="AP7" s="167"/>
    </row>
    <row r="8" spans="1:42" ht="19.5" customHeight="1">
      <c r="A8" s="165" t="s">
        <v>567</v>
      </c>
      <c r="B8" s="171">
        <v>3</v>
      </c>
      <c r="C8" s="177"/>
      <c r="D8" s="172" t="s">
        <v>575</v>
      </c>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8" t="s">
        <v>574</v>
      </c>
      <c r="AN8" s="168" t="s">
        <v>576</v>
      </c>
      <c r="AO8" s="167"/>
      <c r="AP8" s="167"/>
    </row>
    <row r="9" spans="1:42" ht="19.5" customHeight="1">
      <c r="A9" s="165" t="s">
        <v>567</v>
      </c>
      <c r="B9" s="171">
        <v>4</v>
      </c>
      <c r="C9" s="177"/>
      <c r="D9" s="172" t="s">
        <v>25</v>
      </c>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8" t="s">
        <v>577</v>
      </c>
      <c r="AN9" s="168" t="s">
        <v>578</v>
      </c>
      <c r="AO9" s="167"/>
      <c r="AP9" s="167"/>
    </row>
    <row r="10" spans="1:42" ht="19.5" customHeight="1">
      <c r="A10" s="165" t="s">
        <v>567</v>
      </c>
      <c r="B10" s="171">
        <v>5</v>
      </c>
      <c r="C10" s="177"/>
      <c r="D10" s="172" t="s">
        <v>579</v>
      </c>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8" t="s">
        <v>580</v>
      </c>
      <c r="AN10" s="168" t="s">
        <v>581</v>
      </c>
      <c r="AO10" s="167"/>
      <c r="AP10" s="167"/>
    </row>
    <row r="11" spans="1:42" ht="19.5" customHeight="1">
      <c r="A11" s="165" t="s">
        <v>567</v>
      </c>
      <c r="B11" s="171">
        <v>6</v>
      </c>
      <c r="C11" s="177"/>
      <c r="D11" s="172" t="s">
        <v>582</v>
      </c>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8" t="s">
        <v>583</v>
      </c>
      <c r="AN11" s="168" t="s">
        <v>584</v>
      </c>
      <c r="AO11" s="167"/>
      <c r="AP11" s="167"/>
    </row>
    <row r="12" spans="1:42" ht="19.5" customHeight="1">
      <c r="A12" s="165" t="s">
        <v>567</v>
      </c>
      <c r="B12" s="171">
        <v>7</v>
      </c>
      <c r="C12" s="177"/>
      <c r="D12" s="172" t="s">
        <v>585</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8" t="s">
        <v>586</v>
      </c>
      <c r="AN12" s="168" t="s">
        <v>587</v>
      </c>
      <c r="AO12" s="167"/>
      <c r="AP12" s="167"/>
    </row>
    <row r="13" spans="1:42" ht="19.5" customHeight="1">
      <c r="A13" s="165" t="s">
        <v>567</v>
      </c>
      <c r="B13" s="171">
        <v>8</v>
      </c>
      <c r="C13" s="177"/>
      <c r="D13" s="172" t="s">
        <v>588</v>
      </c>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8" t="s">
        <v>589</v>
      </c>
      <c r="AN13" s="168" t="s">
        <v>590</v>
      </c>
      <c r="AO13" s="167"/>
      <c r="AP13" s="167"/>
    </row>
    <row r="14" spans="1:42" ht="19.5" customHeight="1">
      <c r="A14" s="165" t="s">
        <v>567</v>
      </c>
      <c r="B14" s="171">
        <v>9</v>
      </c>
      <c r="C14" s="177"/>
      <c r="D14" s="172" t="s">
        <v>591</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8" t="s">
        <v>571</v>
      </c>
      <c r="AN14" s="168" t="s">
        <v>592</v>
      </c>
      <c r="AO14" s="167"/>
      <c r="AP14" s="167"/>
    </row>
    <row r="15" spans="1:42" ht="19.5" customHeight="1">
      <c r="A15" s="165" t="s">
        <v>567</v>
      </c>
      <c r="B15" s="171">
        <v>10</v>
      </c>
      <c r="C15" s="177"/>
      <c r="D15" s="172" t="s">
        <v>593</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8" t="s">
        <v>594</v>
      </c>
      <c r="AN15" s="168" t="s">
        <v>595</v>
      </c>
      <c r="AO15" s="167"/>
      <c r="AP15" s="167"/>
    </row>
    <row r="16" spans="1:42" ht="19.5" customHeight="1">
      <c r="A16" s="165" t="s">
        <v>567</v>
      </c>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8"/>
      <c r="AN16" s="168"/>
      <c r="AO16" s="167"/>
      <c r="AP16" s="167"/>
    </row>
  </sheetData>
  <dataValidations count="2">
    <dataValidation allowBlank="1" showInputMessage="1" showErrorMessage="1" imeMode="off" sqref="B4:D5 D1 B2:B3 B6:B65536"/>
    <dataValidation allowBlank="1" showInputMessage="1" showErrorMessage="1" imeMode="hiragana" sqref="C2:C3 C6:C65536 E4:E5"/>
  </dataValidations>
  <hyperlinks>
    <hyperlink ref="B6" location="'1'!A1" tooltip="リンク先へ移動します。" display="'1'!A1"/>
    <hyperlink ref="B7" location="'2'!A1" tooltip="リンク先へ移動します。" display="'2'!A1"/>
    <hyperlink ref="B8" location="'3'!A1" tooltip="リンク先へ移動します。" display="'3'!A1"/>
    <hyperlink ref="B9" location="'4'!A1" tooltip="リンク先へ移動します。" display="'4'!A1"/>
    <hyperlink ref="B10" location="'5'!A1" tooltip="リンク先へ移動します。" display="'5'!A1"/>
    <hyperlink ref="B11" location="'6'!A1" tooltip="リンク先へ移動します。" display="'6'!A1"/>
    <hyperlink ref="B12" location="'7'!A1" tooltip="リンク先へ移動します。" display="'7'!A1"/>
    <hyperlink ref="B13" location="'8'!A1" tooltip="リンク先へ移動します。" display="'8'!A1"/>
    <hyperlink ref="B14" location="'9'!A1" tooltip="リンク先へ移動します。" display="'9'!A1"/>
    <hyperlink ref="B15" location="'10'!A1" tooltip="リンク先へ移動します。" display="'10'!A1"/>
    <hyperlink ref="D6" location="'1'!A1" tooltip="リンク先へ移動します。" display="人口の推移"/>
    <hyperlink ref="D7" location="'2'!A1" tooltip="リンク先へ移動します。" display="年齢別人口"/>
    <hyperlink ref="D8" location="'3'!A1" tooltip="リンク先へ移動します。" display="年齢別人口の推移"/>
    <hyperlink ref="D9" location="'4'!A1" tooltip="リンク先へ移動します。" display="本籍人口"/>
    <hyperlink ref="D10" location="'5'!A1" tooltip="リンク先へ移動します。" display="外国人登録人口"/>
    <hyperlink ref="D11" location="'6'!A1" tooltip="リンク先へ移動します。" display="婚姻及び離婚"/>
    <hyperlink ref="D12" location="'7'!A1" tooltip="リンク先へ移動します。" display="人口動態"/>
    <hyperlink ref="D13" location="'8'!A1" tooltip="リンク先へ移動します。" display="転入前住所地（都道府県）別人口"/>
    <hyperlink ref="D14" location="'9'!A1" tooltip="リンク先へ移動します。" display="地区別世帯数及び人口"/>
    <hyperlink ref="D15" location="'10'!A1" tooltip="リンク先へ移動します。" display="町字別人口"/>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N63"/>
  <sheetViews>
    <sheetView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0.625" style="27" customWidth="1"/>
    <col min="2" max="16384" width="8.625" style="27" customWidth="1"/>
  </cols>
  <sheetData>
    <row r="1" spans="1:66" s="22" customFormat="1" ht="15" customHeight="1">
      <c r="A1" s="20" t="s">
        <v>121</v>
      </c>
      <c r="B1" s="20"/>
      <c r="C1" s="20"/>
      <c r="D1" s="20"/>
      <c r="E1" s="20"/>
      <c r="F1" s="20"/>
      <c r="G1" s="20"/>
      <c r="H1" s="20"/>
      <c r="I1" s="20"/>
      <c r="J1" s="20"/>
      <c r="K1" s="21"/>
      <c r="L1" s="21"/>
      <c r="M1" s="21"/>
      <c r="N1" s="21"/>
      <c r="O1" s="21"/>
      <c r="P1" s="21"/>
      <c r="Q1" s="21"/>
      <c r="R1" s="21"/>
      <c r="S1" s="21"/>
      <c r="T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row>
    <row r="2" spans="1:66" s="183" customFormat="1" ht="15" customHeight="1">
      <c r="A2" s="182"/>
      <c r="B2" s="182"/>
      <c r="C2" s="182"/>
      <c r="D2" s="182"/>
      <c r="F2" s="182"/>
      <c r="G2" s="176" t="s">
        <v>596</v>
      </c>
      <c r="H2" s="182"/>
      <c r="I2" s="182"/>
      <c r="J2" s="182"/>
      <c r="K2" s="184"/>
      <c r="L2" s="184"/>
      <c r="N2" s="176" t="s">
        <v>596</v>
      </c>
      <c r="O2" s="184"/>
      <c r="P2" s="184"/>
      <c r="Q2" s="184"/>
      <c r="R2" s="184"/>
      <c r="S2" s="184"/>
      <c r="T2" s="184"/>
      <c r="U2" s="176" t="s">
        <v>596</v>
      </c>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row>
    <row r="3" spans="1:66" ht="15" customHeight="1" thickBot="1">
      <c r="A3" s="23"/>
      <c r="B3" s="23"/>
      <c r="C3" s="23"/>
      <c r="D3" s="23"/>
      <c r="E3" s="23"/>
      <c r="F3" s="23"/>
      <c r="G3" s="23"/>
      <c r="H3" s="23"/>
      <c r="I3" s="23"/>
      <c r="J3" s="23"/>
      <c r="K3" s="23"/>
      <c r="L3" s="23"/>
      <c r="M3" s="23"/>
      <c r="N3" s="23"/>
      <c r="O3" s="23"/>
      <c r="P3" s="23"/>
      <c r="Q3" s="23"/>
      <c r="R3" s="23"/>
      <c r="S3" s="23"/>
      <c r="T3" s="23"/>
      <c r="U3" s="32"/>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row>
    <row r="4" spans="1:65" ht="15" customHeight="1">
      <c r="A4" s="2" t="s">
        <v>122</v>
      </c>
      <c r="B4" s="3" t="s">
        <v>3</v>
      </c>
      <c r="C4" s="3" t="s">
        <v>123</v>
      </c>
      <c r="D4" s="3" t="s">
        <v>124</v>
      </c>
      <c r="E4" s="3" t="s">
        <v>125</v>
      </c>
      <c r="F4" s="3" t="s">
        <v>126</v>
      </c>
      <c r="G4" s="3" t="s">
        <v>127</v>
      </c>
      <c r="H4" s="3" t="s">
        <v>128</v>
      </c>
      <c r="I4" s="3" t="s">
        <v>129</v>
      </c>
      <c r="J4" s="3" t="s">
        <v>130</v>
      </c>
      <c r="K4" s="3" t="s">
        <v>131</v>
      </c>
      <c r="L4" s="3" t="s">
        <v>132</v>
      </c>
      <c r="M4" s="3" t="s">
        <v>133</v>
      </c>
      <c r="N4" s="3" t="s">
        <v>134</v>
      </c>
      <c r="O4" s="3" t="s">
        <v>135</v>
      </c>
      <c r="P4" s="3" t="s">
        <v>136</v>
      </c>
      <c r="Q4" s="3" t="s">
        <v>137</v>
      </c>
      <c r="R4" s="3" t="s">
        <v>138</v>
      </c>
      <c r="S4" s="3" t="s">
        <v>139</v>
      </c>
      <c r="T4" s="3" t="s">
        <v>140</v>
      </c>
      <c r="U4" s="113" t="s">
        <v>259</v>
      </c>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row>
    <row r="5" spans="1:21" ht="9.75" customHeight="1">
      <c r="A5" s="144"/>
      <c r="B5" s="81"/>
      <c r="C5" s="81"/>
      <c r="D5" s="81"/>
      <c r="E5" s="81"/>
      <c r="F5" s="81"/>
      <c r="G5" s="81"/>
      <c r="H5" s="81"/>
      <c r="I5" s="81"/>
      <c r="J5" s="81"/>
      <c r="K5" s="81"/>
      <c r="L5" s="81"/>
      <c r="M5" s="81"/>
      <c r="N5" s="81"/>
      <c r="O5" s="81"/>
      <c r="P5" s="81"/>
      <c r="Q5" s="81"/>
      <c r="R5" s="81"/>
      <c r="S5" s="81"/>
      <c r="T5" s="81"/>
      <c r="U5" s="81"/>
    </row>
    <row r="6" spans="1:21" s="142" customFormat="1" ht="15" customHeight="1">
      <c r="A6" s="143"/>
      <c r="B6" s="231" t="s">
        <v>260</v>
      </c>
      <c r="C6" s="231"/>
      <c r="D6" s="231"/>
      <c r="E6" s="231"/>
      <c r="F6" s="231"/>
      <c r="G6" s="231"/>
      <c r="H6" s="231"/>
      <c r="I6" s="231"/>
      <c r="J6" s="231"/>
      <c r="K6" s="231"/>
      <c r="L6" s="231"/>
      <c r="M6" s="231"/>
      <c r="N6" s="231"/>
      <c r="O6" s="231"/>
      <c r="P6" s="231"/>
      <c r="Q6" s="231"/>
      <c r="R6" s="231"/>
      <c r="S6" s="231"/>
      <c r="T6" s="231"/>
      <c r="U6" s="231"/>
    </row>
    <row r="7" spans="1:21" ht="9.75" customHeight="1">
      <c r="A7" s="88"/>
      <c r="B7" s="84"/>
      <c r="C7" s="84"/>
      <c r="D7" s="84"/>
      <c r="E7" s="84"/>
      <c r="F7" s="84"/>
      <c r="G7" s="84"/>
      <c r="H7" s="84"/>
      <c r="I7" s="84"/>
      <c r="J7" s="84"/>
      <c r="K7" s="84"/>
      <c r="L7" s="84"/>
      <c r="M7" s="84"/>
      <c r="N7" s="84"/>
      <c r="O7" s="84"/>
      <c r="P7" s="84"/>
      <c r="Q7" s="84"/>
      <c r="R7" s="84"/>
      <c r="S7" s="84"/>
      <c r="T7" s="84"/>
      <c r="U7" s="84"/>
    </row>
    <row r="8" spans="1:21" ht="15" customHeight="1">
      <c r="A8" s="88" t="s">
        <v>190</v>
      </c>
      <c r="B8" s="84">
        <f aca="true" t="shared" si="0" ref="B8:B17">SUM(C8:U8)</f>
        <v>14922</v>
      </c>
      <c r="C8" s="84">
        <v>1645</v>
      </c>
      <c r="D8" s="84">
        <v>825</v>
      </c>
      <c r="E8" s="84">
        <v>408</v>
      </c>
      <c r="F8" s="84">
        <v>1043</v>
      </c>
      <c r="G8" s="84">
        <v>921</v>
      </c>
      <c r="H8" s="84">
        <v>760</v>
      </c>
      <c r="I8" s="84">
        <v>177</v>
      </c>
      <c r="J8" s="84">
        <v>365</v>
      </c>
      <c r="K8" s="84">
        <v>645</v>
      </c>
      <c r="L8" s="84">
        <v>364</v>
      </c>
      <c r="M8" s="84">
        <v>377</v>
      </c>
      <c r="N8" s="84">
        <v>653</v>
      </c>
      <c r="O8" s="84">
        <v>504</v>
      </c>
      <c r="P8" s="84">
        <v>296</v>
      </c>
      <c r="Q8" s="84">
        <v>523</v>
      </c>
      <c r="R8" s="84">
        <v>2681</v>
      </c>
      <c r="S8" s="84">
        <v>830</v>
      </c>
      <c r="T8" s="84">
        <v>774</v>
      </c>
      <c r="U8" s="84">
        <v>1131</v>
      </c>
    </row>
    <row r="9" spans="1:21" ht="15" customHeight="1">
      <c r="A9" s="88" t="s">
        <v>191</v>
      </c>
      <c r="B9" s="84">
        <f t="shared" si="0"/>
        <v>15093</v>
      </c>
      <c r="C9" s="84">
        <v>1633</v>
      </c>
      <c r="D9" s="84">
        <v>826</v>
      </c>
      <c r="E9" s="84">
        <v>411</v>
      </c>
      <c r="F9" s="84">
        <v>1037</v>
      </c>
      <c r="G9" s="84">
        <v>947</v>
      </c>
      <c r="H9" s="84">
        <v>757</v>
      </c>
      <c r="I9" s="84">
        <v>183</v>
      </c>
      <c r="J9" s="84">
        <v>363</v>
      </c>
      <c r="K9" s="84">
        <v>657</v>
      </c>
      <c r="L9" s="84">
        <v>368</v>
      </c>
      <c r="M9" s="84">
        <v>379</v>
      </c>
      <c r="N9" s="84">
        <v>684</v>
      </c>
      <c r="O9" s="84">
        <v>510</v>
      </c>
      <c r="P9" s="84">
        <v>303</v>
      </c>
      <c r="Q9" s="84">
        <v>522</v>
      </c>
      <c r="R9" s="84">
        <v>2735</v>
      </c>
      <c r="S9" s="84">
        <v>845</v>
      </c>
      <c r="T9" s="84">
        <v>777</v>
      </c>
      <c r="U9" s="84">
        <v>1156</v>
      </c>
    </row>
    <row r="10" spans="1:21" ht="15" customHeight="1">
      <c r="A10" s="88" t="s">
        <v>192</v>
      </c>
      <c r="B10" s="84">
        <f t="shared" si="0"/>
        <v>15396</v>
      </c>
      <c r="C10" s="84">
        <v>1643</v>
      </c>
      <c r="D10" s="84">
        <v>820</v>
      </c>
      <c r="E10" s="84">
        <v>411</v>
      </c>
      <c r="F10" s="84">
        <v>1089</v>
      </c>
      <c r="G10" s="84">
        <v>960</v>
      </c>
      <c r="H10" s="84">
        <v>761</v>
      </c>
      <c r="I10" s="84">
        <v>181</v>
      </c>
      <c r="J10" s="84">
        <v>371</v>
      </c>
      <c r="K10" s="84">
        <v>653</v>
      </c>
      <c r="L10" s="84">
        <v>368</v>
      </c>
      <c r="M10" s="84">
        <v>374</v>
      </c>
      <c r="N10" s="84">
        <v>715</v>
      </c>
      <c r="O10" s="84">
        <v>515</v>
      </c>
      <c r="P10" s="84">
        <v>313</v>
      </c>
      <c r="Q10" s="84">
        <v>529</v>
      </c>
      <c r="R10" s="84">
        <v>2824</v>
      </c>
      <c r="S10" s="84">
        <v>889</v>
      </c>
      <c r="T10" s="84">
        <v>785</v>
      </c>
      <c r="U10" s="84">
        <v>1195</v>
      </c>
    </row>
    <row r="11" spans="1:21" ht="15" customHeight="1">
      <c r="A11" s="88" t="s">
        <v>193</v>
      </c>
      <c r="B11" s="84">
        <f t="shared" si="0"/>
        <v>15570</v>
      </c>
      <c r="C11" s="84">
        <v>1624</v>
      </c>
      <c r="D11" s="84">
        <v>832</v>
      </c>
      <c r="E11" s="84">
        <v>411</v>
      </c>
      <c r="F11" s="84">
        <v>1115</v>
      </c>
      <c r="G11" s="84">
        <v>984</v>
      </c>
      <c r="H11" s="84">
        <v>753</v>
      </c>
      <c r="I11" s="84">
        <v>181</v>
      </c>
      <c r="J11" s="84">
        <v>367</v>
      </c>
      <c r="K11" s="84">
        <v>645</v>
      </c>
      <c r="L11" s="84">
        <v>375</v>
      </c>
      <c r="M11" s="84">
        <v>379</v>
      </c>
      <c r="N11" s="84">
        <v>728</v>
      </c>
      <c r="O11" s="84">
        <v>511</v>
      </c>
      <c r="P11" s="84">
        <v>313</v>
      </c>
      <c r="Q11" s="84">
        <v>529</v>
      </c>
      <c r="R11" s="84">
        <v>2861</v>
      </c>
      <c r="S11" s="84">
        <v>938</v>
      </c>
      <c r="T11" s="84">
        <v>787</v>
      </c>
      <c r="U11" s="84">
        <v>1237</v>
      </c>
    </row>
    <row r="12" spans="1:21" ht="15" customHeight="1">
      <c r="A12" s="88" t="s">
        <v>194</v>
      </c>
      <c r="B12" s="84">
        <f t="shared" si="0"/>
        <v>15720</v>
      </c>
      <c r="C12" s="84">
        <v>1648</v>
      </c>
      <c r="D12" s="84">
        <v>832</v>
      </c>
      <c r="E12" s="84">
        <v>402</v>
      </c>
      <c r="F12" s="84">
        <v>1126</v>
      </c>
      <c r="G12" s="84">
        <v>1007</v>
      </c>
      <c r="H12" s="84">
        <v>759</v>
      </c>
      <c r="I12" s="84">
        <v>181</v>
      </c>
      <c r="J12" s="84">
        <v>368</v>
      </c>
      <c r="K12" s="84">
        <v>652</v>
      </c>
      <c r="L12" s="84">
        <v>378</v>
      </c>
      <c r="M12" s="84">
        <v>382</v>
      </c>
      <c r="N12" s="84">
        <v>731</v>
      </c>
      <c r="O12" s="84">
        <v>519</v>
      </c>
      <c r="P12" s="84">
        <v>315</v>
      </c>
      <c r="Q12" s="84">
        <v>524</v>
      </c>
      <c r="R12" s="84">
        <v>2906</v>
      </c>
      <c r="S12" s="84">
        <v>958</v>
      </c>
      <c r="T12" s="84">
        <v>793</v>
      </c>
      <c r="U12" s="84">
        <v>1239</v>
      </c>
    </row>
    <row r="13" spans="1:21" ht="15" customHeight="1">
      <c r="A13" s="88" t="s">
        <v>195</v>
      </c>
      <c r="B13" s="84">
        <f t="shared" si="0"/>
        <v>15847</v>
      </c>
      <c r="C13" s="84">
        <v>1623</v>
      </c>
      <c r="D13" s="84">
        <v>849</v>
      </c>
      <c r="E13" s="84">
        <v>401</v>
      </c>
      <c r="F13" s="84">
        <v>1129</v>
      </c>
      <c r="G13" s="84">
        <v>1013</v>
      </c>
      <c r="H13" s="84">
        <v>766</v>
      </c>
      <c r="I13" s="84">
        <v>182</v>
      </c>
      <c r="J13" s="84">
        <v>373</v>
      </c>
      <c r="K13" s="84">
        <v>647</v>
      </c>
      <c r="L13" s="84">
        <v>380</v>
      </c>
      <c r="M13" s="84">
        <v>381</v>
      </c>
      <c r="N13" s="84">
        <v>740</v>
      </c>
      <c r="O13" s="84">
        <v>521</v>
      </c>
      <c r="P13" s="84">
        <v>320</v>
      </c>
      <c r="Q13" s="84">
        <v>525</v>
      </c>
      <c r="R13" s="84">
        <v>2970</v>
      </c>
      <c r="S13" s="84">
        <v>975</v>
      </c>
      <c r="T13" s="84">
        <v>796</v>
      </c>
      <c r="U13" s="84">
        <v>1256</v>
      </c>
    </row>
    <row r="14" spans="1:21" ht="15" customHeight="1">
      <c r="A14" s="88" t="s">
        <v>196</v>
      </c>
      <c r="B14" s="84">
        <f t="shared" si="0"/>
        <v>16017</v>
      </c>
      <c r="C14" s="84">
        <v>1603</v>
      </c>
      <c r="D14" s="84">
        <v>858</v>
      </c>
      <c r="E14" s="84">
        <v>402</v>
      </c>
      <c r="F14" s="84">
        <v>1156</v>
      </c>
      <c r="G14" s="84">
        <v>1024</v>
      </c>
      <c r="H14" s="84">
        <v>761</v>
      </c>
      <c r="I14" s="84">
        <v>183</v>
      </c>
      <c r="J14" s="84">
        <v>382</v>
      </c>
      <c r="K14" s="84">
        <v>646</v>
      </c>
      <c r="L14" s="84">
        <v>378</v>
      </c>
      <c r="M14" s="84">
        <v>379</v>
      </c>
      <c r="N14" s="84">
        <v>777</v>
      </c>
      <c r="O14" s="84">
        <v>529</v>
      </c>
      <c r="P14" s="84">
        <v>330</v>
      </c>
      <c r="Q14" s="84">
        <v>529</v>
      </c>
      <c r="R14" s="84">
        <v>3053</v>
      </c>
      <c r="S14" s="84">
        <v>976</v>
      </c>
      <c r="T14" s="84">
        <v>800</v>
      </c>
      <c r="U14" s="84">
        <v>1251</v>
      </c>
    </row>
    <row r="15" spans="1:21" ht="15" customHeight="1">
      <c r="A15" s="88" t="s">
        <v>197</v>
      </c>
      <c r="B15" s="84">
        <f t="shared" si="0"/>
        <v>16246</v>
      </c>
      <c r="C15" s="84">
        <v>1605</v>
      </c>
      <c r="D15" s="84">
        <v>848</v>
      </c>
      <c r="E15" s="84">
        <v>404</v>
      </c>
      <c r="F15" s="84">
        <v>1175</v>
      </c>
      <c r="G15" s="84">
        <v>1032</v>
      </c>
      <c r="H15" s="84">
        <v>761</v>
      </c>
      <c r="I15" s="84">
        <v>187</v>
      </c>
      <c r="J15" s="84">
        <v>373</v>
      </c>
      <c r="K15" s="84">
        <v>663</v>
      </c>
      <c r="L15" s="84">
        <v>377</v>
      </c>
      <c r="M15" s="84">
        <v>378</v>
      </c>
      <c r="N15" s="84">
        <v>772</v>
      </c>
      <c r="O15" s="84">
        <v>530</v>
      </c>
      <c r="P15" s="84">
        <v>327</v>
      </c>
      <c r="Q15" s="84">
        <v>533</v>
      </c>
      <c r="R15" s="84">
        <v>3234</v>
      </c>
      <c r="S15" s="84">
        <v>984</v>
      </c>
      <c r="T15" s="84">
        <v>794</v>
      </c>
      <c r="U15" s="84">
        <v>1269</v>
      </c>
    </row>
    <row r="16" spans="1:21" ht="15" customHeight="1">
      <c r="A16" s="88" t="s">
        <v>198</v>
      </c>
      <c r="B16" s="84">
        <f t="shared" si="0"/>
        <v>16339</v>
      </c>
      <c r="C16" s="84">
        <v>1619</v>
      </c>
      <c r="D16" s="84">
        <v>857</v>
      </c>
      <c r="E16" s="84">
        <v>406</v>
      </c>
      <c r="F16" s="84">
        <v>1176</v>
      </c>
      <c r="G16" s="84">
        <v>1038</v>
      </c>
      <c r="H16" s="84">
        <v>757</v>
      </c>
      <c r="I16" s="84">
        <v>182</v>
      </c>
      <c r="J16" s="84">
        <v>378</v>
      </c>
      <c r="K16" s="84">
        <v>657</v>
      </c>
      <c r="L16" s="84">
        <v>377</v>
      </c>
      <c r="M16" s="84">
        <v>377</v>
      </c>
      <c r="N16" s="84">
        <v>753</v>
      </c>
      <c r="O16" s="84">
        <v>537</v>
      </c>
      <c r="P16" s="84">
        <v>320</v>
      </c>
      <c r="Q16" s="84">
        <v>548</v>
      </c>
      <c r="R16" s="84">
        <v>3267</v>
      </c>
      <c r="S16" s="84">
        <v>1020</v>
      </c>
      <c r="T16" s="84">
        <v>801</v>
      </c>
      <c r="U16" s="84">
        <v>1269</v>
      </c>
    </row>
    <row r="17" spans="1:21" ht="15" customHeight="1">
      <c r="A17" s="88" t="s">
        <v>199</v>
      </c>
      <c r="B17" s="84">
        <f t="shared" si="0"/>
        <v>16417</v>
      </c>
      <c r="C17" s="84">
        <v>1613</v>
      </c>
      <c r="D17" s="84">
        <v>868</v>
      </c>
      <c r="E17" s="84">
        <v>405</v>
      </c>
      <c r="F17" s="84">
        <v>1151</v>
      </c>
      <c r="G17" s="84">
        <v>1047</v>
      </c>
      <c r="H17" s="84">
        <v>761</v>
      </c>
      <c r="I17" s="84">
        <v>177</v>
      </c>
      <c r="J17" s="84">
        <v>379</v>
      </c>
      <c r="K17" s="84">
        <v>655</v>
      </c>
      <c r="L17" s="84">
        <v>378</v>
      </c>
      <c r="M17" s="84">
        <v>373</v>
      </c>
      <c r="N17" s="84">
        <v>763</v>
      </c>
      <c r="O17" s="84">
        <v>540</v>
      </c>
      <c r="P17" s="84">
        <v>327</v>
      </c>
      <c r="Q17" s="84">
        <v>553</v>
      </c>
      <c r="R17" s="84">
        <v>3302</v>
      </c>
      <c r="S17" s="84">
        <v>1033</v>
      </c>
      <c r="T17" s="84">
        <v>807</v>
      </c>
      <c r="U17" s="84">
        <v>1285</v>
      </c>
    </row>
    <row r="18" spans="1:21" s="29" customFormat="1" ht="15" customHeight="1">
      <c r="A18" s="143" t="s">
        <v>200</v>
      </c>
      <c r="B18" s="123">
        <f>SUM(C18:U18)</f>
        <v>16517</v>
      </c>
      <c r="C18" s="123">
        <v>1586</v>
      </c>
      <c r="D18" s="123">
        <v>866</v>
      </c>
      <c r="E18" s="123">
        <v>408</v>
      </c>
      <c r="F18" s="123">
        <v>1174</v>
      </c>
      <c r="G18" s="123">
        <v>1047</v>
      </c>
      <c r="H18" s="123">
        <v>768</v>
      </c>
      <c r="I18" s="123">
        <v>177</v>
      </c>
      <c r="J18" s="123">
        <v>374</v>
      </c>
      <c r="K18" s="123">
        <v>642</v>
      </c>
      <c r="L18" s="123">
        <v>382</v>
      </c>
      <c r="M18" s="123">
        <v>370</v>
      </c>
      <c r="N18" s="123">
        <v>775</v>
      </c>
      <c r="O18" s="123">
        <v>534</v>
      </c>
      <c r="P18" s="123">
        <v>320</v>
      </c>
      <c r="Q18" s="123">
        <v>547</v>
      </c>
      <c r="R18" s="123">
        <v>3378</v>
      </c>
      <c r="S18" s="123">
        <v>1066</v>
      </c>
      <c r="T18" s="123">
        <v>817</v>
      </c>
      <c r="U18" s="123">
        <v>1286</v>
      </c>
    </row>
    <row r="19" spans="1:21" ht="9.75" customHeight="1">
      <c r="A19" s="88"/>
      <c r="B19" s="84"/>
      <c r="C19" s="84"/>
      <c r="D19" s="84"/>
      <c r="E19" s="84"/>
      <c r="F19" s="84"/>
      <c r="G19" s="84"/>
      <c r="H19" s="84"/>
      <c r="I19" s="84"/>
      <c r="J19" s="84"/>
      <c r="K19" s="84"/>
      <c r="L19" s="84"/>
      <c r="M19" s="84"/>
      <c r="N19" s="84"/>
      <c r="O19" s="84"/>
      <c r="P19" s="84"/>
      <c r="Q19" s="84"/>
      <c r="R19" s="84"/>
      <c r="S19" s="84"/>
      <c r="T19" s="84"/>
      <c r="U19" s="84"/>
    </row>
    <row r="20" spans="1:21" s="142" customFormat="1" ht="15" customHeight="1">
      <c r="A20" s="143"/>
      <c r="B20" s="231" t="s">
        <v>261</v>
      </c>
      <c r="C20" s="231"/>
      <c r="D20" s="231"/>
      <c r="E20" s="231"/>
      <c r="F20" s="231"/>
      <c r="G20" s="231"/>
      <c r="H20" s="231"/>
      <c r="I20" s="231"/>
      <c r="J20" s="231"/>
      <c r="K20" s="231"/>
      <c r="L20" s="231"/>
      <c r="M20" s="231"/>
      <c r="N20" s="231"/>
      <c r="O20" s="231"/>
      <c r="P20" s="231"/>
      <c r="Q20" s="231"/>
      <c r="R20" s="231"/>
      <c r="S20" s="231"/>
      <c r="T20" s="231"/>
      <c r="U20" s="231"/>
    </row>
    <row r="21" spans="1:21" ht="9.75" customHeight="1">
      <c r="A21" s="88"/>
      <c r="B21" s="84"/>
      <c r="C21" s="84"/>
      <c r="D21" s="84"/>
      <c r="E21" s="84"/>
      <c r="F21" s="84"/>
      <c r="G21" s="84"/>
      <c r="H21" s="84"/>
      <c r="I21" s="84"/>
      <c r="J21" s="84"/>
      <c r="K21" s="84"/>
      <c r="L21" s="84"/>
      <c r="M21" s="84"/>
      <c r="N21" s="84"/>
      <c r="O21" s="84"/>
      <c r="P21" s="84"/>
      <c r="Q21" s="84"/>
      <c r="R21" s="84"/>
      <c r="S21" s="84"/>
      <c r="T21" s="84"/>
      <c r="U21" s="84"/>
    </row>
    <row r="22" spans="1:21" ht="15" customHeight="1">
      <c r="A22" s="88" t="s">
        <v>190</v>
      </c>
      <c r="B22" s="84">
        <f aca="true" t="shared" si="1" ref="B22:B31">SUM(C22:U22)</f>
        <v>47634</v>
      </c>
      <c r="C22" s="84">
        <f aca="true" t="shared" si="2" ref="C22:R31">C36+C50</f>
        <v>4268</v>
      </c>
      <c r="D22" s="84">
        <f t="shared" si="2"/>
        <v>2570</v>
      </c>
      <c r="E22" s="84">
        <f t="shared" si="2"/>
        <v>1347</v>
      </c>
      <c r="F22" s="84">
        <f t="shared" si="2"/>
        <v>3281</v>
      </c>
      <c r="G22" s="84">
        <f t="shared" si="2"/>
        <v>2870</v>
      </c>
      <c r="H22" s="84">
        <f t="shared" si="2"/>
        <v>2577</v>
      </c>
      <c r="I22" s="84">
        <f t="shared" si="2"/>
        <v>644</v>
      </c>
      <c r="J22" s="84">
        <f t="shared" si="2"/>
        <v>1185</v>
      </c>
      <c r="K22" s="84">
        <f t="shared" si="2"/>
        <v>1841</v>
      </c>
      <c r="L22" s="84">
        <f t="shared" si="2"/>
        <v>1245</v>
      </c>
      <c r="M22" s="84">
        <f t="shared" si="2"/>
        <v>1196</v>
      </c>
      <c r="N22" s="84">
        <f t="shared" si="2"/>
        <v>1980</v>
      </c>
      <c r="O22" s="84">
        <f t="shared" si="2"/>
        <v>1799</v>
      </c>
      <c r="P22" s="84">
        <f t="shared" si="2"/>
        <v>908</v>
      </c>
      <c r="Q22" s="84">
        <f t="shared" si="2"/>
        <v>1805</v>
      </c>
      <c r="R22" s="84">
        <f t="shared" si="2"/>
        <v>8547</v>
      </c>
      <c r="S22" s="84">
        <f aca="true" t="shared" si="3" ref="S22:U30">S36+S50</f>
        <v>2745</v>
      </c>
      <c r="T22" s="84">
        <f t="shared" si="3"/>
        <v>2674</v>
      </c>
      <c r="U22" s="84">
        <f t="shared" si="3"/>
        <v>4152</v>
      </c>
    </row>
    <row r="23" spans="1:21" ht="15" customHeight="1">
      <c r="A23" s="88" t="s">
        <v>191</v>
      </c>
      <c r="B23" s="84">
        <f t="shared" si="1"/>
        <v>47734</v>
      </c>
      <c r="C23" s="84">
        <f t="shared" si="2"/>
        <v>4206</v>
      </c>
      <c r="D23" s="84">
        <f t="shared" si="2"/>
        <v>2546</v>
      </c>
      <c r="E23" s="84">
        <f t="shared" si="2"/>
        <v>1342</v>
      </c>
      <c r="F23" s="84">
        <f t="shared" si="2"/>
        <v>3259</v>
      </c>
      <c r="G23" s="84">
        <f t="shared" si="2"/>
        <v>2942</v>
      </c>
      <c r="H23" s="84">
        <f t="shared" si="2"/>
        <v>2572</v>
      </c>
      <c r="I23" s="84">
        <f t="shared" si="2"/>
        <v>638</v>
      </c>
      <c r="J23" s="84">
        <f t="shared" si="2"/>
        <v>1178</v>
      </c>
      <c r="K23" s="84">
        <f t="shared" si="2"/>
        <v>1831</v>
      </c>
      <c r="L23" s="84">
        <f t="shared" si="2"/>
        <v>1244</v>
      </c>
      <c r="M23" s="84">
        <f t="shared" si="2"/>
        <v>1181</v>
      </c>
      <c r="N23" s="84">
        <f t="shared" si="2"/>
        <v>2022</v>
      </c>
      <c r="O23" s="84">
        <f t="shared" si="2"/>
        <v>1803</v>
      </c>
      <c r="P23" s="84">
        <f t="shared" si="2"/>
        <v>908</v>
      </c>
      <c r="Q23" s="84">
        <f t="shared" si="2"/>
        <v>1776</v>
      </c>
      <c r="R23" s="84">
        <f t="shared" si="2"/>
        <v>8638</v>
      </c>
      <c r="S23" s="84">
        <f t="shared" si="3"/>
        <v>2774</v>
      </c>
      <c r="T23" s="84">
        <f t="shared" si="3"/>
        <v>2667</v>
      </c>
      <c r="U23" s="84">
        <f t="shared" si="3"/>
        <v>4207</v>
      </c>
    </row>
    <row r="24" spans="1:21" ht="15" customHeight="1">
      <c r="A24" s="88" t="s">
        <v>192</v>
      </c>
      <c r="B24" s="84">
        <f t="shared" si="1"/>
        <v>47865</v>
      </c>
      <c r="C24" s="84">
        <f t="shared" si="2"/>
        <v>4142</v>
      </c>
      <c r="D24" s="84">
        <f t="shared" si="2"/>
        <v>2510</v>
      </c>
      <c r="E24" s="84">
        <f t="shared" si="2"/>
        <v>1332</v>
      </c>
      <c r="F24" s="84">
        <f t="shared" si="2"/>
        <v>3345</v>
      </c>
      <c r="G24" s="84">
        <f t="shared" si="2"/>
        <v>2968</v>
      </c>
      <c r="H24" s="84">
        <f t="shared" si="2"/>
        <v>2544</v>
      </c>
      <c r="I24" s="84">
        <f t="shared" si="2"/>
        <v>621</v>
      </c>
      <c r="J24" s="84">
        <f t="shared" si="2"/>
        <v>1174</v>
      </c>
      <c r="K24" s="84">
        <f t="shared" si="2"/>
        <v>1806</v>
      </c>
      <c r="L24" s="84">
        <f t="shared" si="2"/>
        <v>1216</v>
      </c>
      <c r="M24" s="84">
        <f t="shared" si="2"/>
        <v>1152</v>
      </c>
      <c r="N24" s="84">
        <f t="shared" si="2"/>
        <v>2087</v>
      </c>
      <c r="O24" s="84">
        <f t="shared" si="2"/>
        <v>1779</v>
      </c>
      <c r="P24" s="84">
        <f t="shared" si="2"/>
        <v>926</v>
      </c>
      <c r="Q24" s="84">
        <f t="shared" si="2"/>
        <v>1784</v>
      </c>
      <c r="R24" s="84">
        <f t="shared" si="2"/>
        <v>8704</v>
      </c>
      <c r="S24" s="84">
        <f t="shared" si="3"/>
        <v>2865</v>
      </c>
      <c r="T24" s="84">
        <f t="shared" si="3"/>
        <v>2672</v>
      </c>
      <c r="U24" s="84">
        <f t="shared" si="3"/>
        <v>4238</v>
      </c>
    </row>
    <row r="25" spans="1:21" ht="15" customHeight="1">
      <c r="A25" s="88" t="s">
        <v>193</v>
      </c>
      <c r="B25" s="84">
        <f t="shared" si="1"/>
        <v>47829</v>
      </c>
      <c r="C25" s="84">
        <f t="shared" si="2"/>
        <v>4092</v>
      </c>
      <c r="D25" s="84">
        <f t="shared" si="2"/>
        <v>2490</v>
      </c>
      <c r="E25" s="84">
        <f t="shared" si="2"/>
        <v>1312</v>
      </c>
      <c r="F25" s="84">
        <f t="shared" si="2"/>
        <v>3347</v>
      </c>
      <c r="G25" s="84">
        <f t="shared" si="2"/>
        <v>3048</v>
      </c>
      <c r="H25" s="84">
        <f t="shared" si="2"/>
        <v>2501</v>
      </c>
      <c r="I25" s="84">
        <f t="shared" si="2"/>
        <v>608</v>
      </c>
      <c r="J25" s="84">
        <f t="shared" si="2"/>
        <v>1157</v>
      </c>
      <c r="K25" s="84">
        <f t="shared" si="2"/>
        <v>1777</v>
      </c>
      <c r="L25" s="84">
        <f t="shared" si="2"/>
        <v>1209</v>
      </c>
      <c r="M25" s="84">
        <f t="shared" si="2"/>
        <v>1126</v>
      </c>
      <c r="N25" s="84">
        <f t="shared" si="2"/>
        <v>2099</v>
      </c>
      <c r="O25" s="84">
        <f t="shared" si="2"/>
        <v>1761</v>
      </c>
      <c r="P25" s="84">
        <f t="shared" si="2"/>
        <v>922</v>
      </c>
      <c r="Q25" s="84">
        <f t="shared" si="2"/>
        <v>1772</v>
      </c>
      <c r="R25" s="84">
        <f t="shared" si="2"/>
        <v>8734</v>
      </c>
      <c r="S25" s="84">
        <f t="shared" si="3"/>
        <v>2965</v>
      </c>
      <c r="T25" s="84">
        <f t="shared" si="3"/>
        <v>2631</v>
      </c>
      <c r="U25" s="84">
        <f t="shared" si="3"/>
        <v>4278</v>
      </c>
    </row>
    <row r="26" spans="1:21" ht="15" customHeight="1">
      <c r="A26" s="88" t="s">
        <v>194</v>
      </c>
      <c r="B26" s="84">
        <f t="shared" si="1"/>
        <v>47633</v>
      </c>
      <c r="C26" s="84">
        <f t="shared" si="2"/>
        <v>4067</v>
      </c>
      <c r="D26" s="84">
        <f t="shared" si="2"/>
        <v>2454</v>
      </c>
      <c r="E26" s="84">
        <f t="shared" si="2"/>
        <v>1276</v>
      </c>
      <c r="F26" s="84">
        <f t="shared" si="2"/>
        <v>3318</v>
      </c>
      <c r="G26" s="84">
        <f t="shared" si="2"/>
        <v>3068</v>
      </c>
      <c r="H26" s="84">
        <f t="shared" si="2"/>
        <v>2482</v>
      </c>
      <c r="I26" s="84">
        <f t="shared" si="2"/>
        <v>591</v>
      </c>
      <c r="J26" s="84">
        <f t="shared" si="2"/>
        <v>1151</v>
      </c>
      <c r="K26" s="84">
        <f t="shared" si="2"/>
        <v>1761</v>
      </c>
      <c r="L26" s="84">
        <f t="shared" si="2"/>
        <v>1204</v>
      </c>
      <c r="M26" s="84">
        <f t="shared" si="2"/>
        <v>1128</v>
      </c>
      <c r="N26" s="84">
        <f t="shared" si="2"/>
        <v>2085</v>
      </c>
      <c r="O26" s="84">
        <f t="shared" si="2"/>
        <v>1762</v>
      </c>
      <c r="P26" s="84">
        <f t="shared" si="2"/>
        <v>925</v>
      </c>
      <c r="Q26" s="84">
        <f t="shared" si="2"/>
        <v>1735</v>
      </c>
      <c r="R26" s="84">
        <f t="shared" si="2"/>
        <v>8756</v>
      </c>
      <c r="S26" s="84">
        <f t="shared" si="3"/>
        <v>2996</v>
      </c>
      <c r="T26" s="84">
        <f t="shared" si="3"/>
        <v>2609</v>
      </c>
      <c r="U26" s="84">
        <f t="shared" si="3"/>
        <v>4265</v>
      </c>
    </row>
    <row r="27" spans="1:21" ht="15" customHeight="1">
      <c r="A27" s="88" t="str">
        <f aca="true" t="shared" si="4" ref="A27:A32">A13</f>
        <v>平成16年</v>
      </c>
      <c r="B27" s="84">
        <f t="shared" si="1"/>
        <v>47367</v>
      </c>
      <c r="C27" s="84">
        <f t="shared" si="2"/>
        <v>3992</v>
      </c>
      <c r="D27" s="84">
        <f t="shared" si="2"/>
        <v>2489</v>
      </c>
      <c r="E27" s="84">
        <f t="shared" si="2"/>
        <v>1252</v>
      </c>
      <c r="F27" s="84">
        <f t="shared" si="2"/>
        <v>3290</v>
      </c>
      <c r="G27" s="84">
        <f t="shared" si="2"/>
        <v>3038</v>
      </c>
      <c r="H27" s="84">
        <f t="shared" si="2"/>
        <v>2432</v>
      </c>
      <c r="I27" s="84">
        <f t="shared" si="2"/>
        <v>582</v>
      </c>
      <c r="J27" s="84">
        <f t="shared" si="2"/>
        <v>1145</v>
      </c>
      <c r="K27" s="84">
        <f t="shared" si="2"/>
        <v>1733</v>
      </c>
      <c r="L27" s="84">
        <f t="shared" si="2"/>
        <v>1177</v>
      </c>
      <c r="M27" s="84">
        <f t="shared" si="2"/>
        <v>1118</v>
      </c>
      <c r="N27" s="84">
        <f t="shared" si="2"/>
        <v>2074</v>
      </c>
      <c r="O27" s="84">
        <f t="shared" si="2"/>
        <v>1739</v>
      </c>
      <c r="P27" s="84">
        <f t="shared" si="2"/>
        <v>924</v>
      </c>
      <c r="Q27" s="84">
        <f t="shared" si="2"/>
        <v>1711</v>
      </c>
      <c r="R27" s="84">
        <f t="shared" si="2"/>
        <v>8837</v>
      </c>
      <c r="S27" s="84">
        <f t="shared" si="3"/>
        <v>3001</v>
      </c>
      <c r="T27" s="84">
        <f t="shared" si="3"/>
        <v>2590</v>
      </c>
      <c r="U27" s="84">
        <f t="shared" si="3"/>
        <v>4243</v>
      </c>
    </row>
    <row r="28" spans="1:21" ht="15" customHeight="1">
      <c r="A28" s="88" t="str">
        <f t="shared" si="4"/>
        <v>平成17年</v>
      </c>
      <c r="B28" s="84">
        <f t="shared" si="1"/>
        <v>47123</v>
      </c>
      <c r="C28" s="84">
        <f t="shared" si="2"/>
        <v>3933</v>
      </c>
      <c r="D28" s="84">
        <f t="shared" si="2"/>
        <v>2472</v>
      </c>
      <c r="E28" s="84">
        <f t="shared" si="2"/>
        <v>1217</v>
      </c>
      <c r="F28" s="84">
        <f t="shared" si="2"/>
        <v>3346</v>
      </c>
      <c r="G28" s="84">
        <f t="shared" si="2"/>
        <v>3041</v>
      </c>
      <c r="H28" s="84">
        <f t="shared" si="2"/>
        <v>2394</v>
      </c>
      <c r="I28" s="84">
        <f t="shared" si="2"/>
        <v>566</v>
      </c>
      <c r="J28" s="84">
        <f t="shared" si="2"/>
        <v>1133</v>
      </c>
      <c r="K28" s="84">
        <f t="shared" si="2"/>
        <v>1701</v>
      </c>
      <c r="L28" s="84">
        <f t="shared" si="2"/>
        <v>1172</v>
      </c>
      <c r="M28" s="84">
        <f t="shared" si="2"/>
        <v>1096</v>
      </c>
      <c r="N28" s="84">
        <f t="shared" si="2"/>
        <v>2090</v>
      </c>
      <c r="O28" s="84">
        <f t="shared" si="2"/>
        <v>1743</v>
      </c>
      <c r="P28" s="84">
        <f t="shared" si="2"/>
        <v>937</v>
      </c>
      <c r="Q28" s="84">
        <f t="shared" si="2"/>
        <v>1681</v>
      </c>
      <c r="R28" s="84">
        <f t="shared" si="2"/>
        <v>8886</v>
      </c>
      <c r="S28" s="84">
        <f t="shared" si="3"/>
        <v>3005</v>
      </c>
      <c r="T28" s="84">
        <f t="shared" si="3"/>
        <v>2565</v>
      </c>
      <c r="U28" s="84">
        <f t="shared" si="3"/>
        <v>4145</v>
      </c>
    </row>
    <row r="29" spans="1:21" ht="15" customHeight="1">
      <c r="A29" s="88" t="str">
        <f t="shared" si="4"/>
        <v>平成18年</v>
      </c>
      <c r="B29" s="84">
        <f t="shared" si="1"/>
        <v>46721</v>
      </c>
      <c r="C29" s="84">
        <f t="shared" si="2"/>
        <v>3902</v>
      </c>
      <c r="D29" s="84">
        <f t="shared" si="2"/>
        <v>2412</v>
      </c>
      <c r="E29" s="84">
        <f t="shared" si="2"/>
        <v>1181</v>
      </c>
      <c r="F29" s="84">
        <f t="shared" si="2"/>
        <v>3365</v>
      </c>
      <c r="G29" s="84">
        <f t="shared" si="2"/>
        <v>3034</v>
      </c>
      <c r="H29" s="84">
        <f t="shared" si="2"/>
        <v>2333</v>
      </c>
      <c r="I29" s="84">
        <f t="shared" si="2"/>
        <v>566</v>
      </c>
      <c r="J29" s="84">
        <f t="shared" si="2"/>
        <v>1103</v>
      </c>
      <c r="K29" s="84">
        <f t="shared" si="2"/>
        <v>1702</v>
      </c>
      <c r="L29" s="84">
        <f t="shared" si="2"/>
        <v>1142</v>
      </c>
      <c r="M29" s="84">
        <f t="shared" si="2"/>
        <v>1054</v>
      </c>
      <c r="N29" s="84">
        <f t="shared" si="2"/>
        <v>2054</v>
      </c>
      <c r="O29" s="84">
        <f t="shared" si="2"/>
        <v>1726</v>
      </c>
      <c r="P29" s="84">
        <f t="shared" si="2"/>
        <v>901</v>
      </c>
      <c r="Q29" s="84">
        <f t="shared" si="2"/>
        <v>1631</v>
      </c>
      <c r="R29" s="84">
        <f t="shared" si="2"/>
        <v>8992</v>
      </c>
      <c r="S29" s="84">
        <f t="shared" si="3"/>
        <v>3020</v>
      </c>
      <c r="T29" s="84">
        <f t="shared" si="3"/>
        <v>2500</v>
      </c>
      <c r="U29" s="84">
        <f t="shared" si="3"/>
        <v>4103</v>
      </c>
    </row>
    <row r="30" spans="1:21" ht="15" customHeight="1">
      <c r="A30" s="88" t="str">
        <f t="shared" si="4"/>
        <v>平成19年</v>
      </c>
      <c r="B30" s="84">
        <f t="shared" si="1"/>
        <v>46297</v>
      </c>
      <c r="C30" s="84">
        <f t="shared" si="2"/>
        <v>3885</v>
      </c>
      <c r="D30" s="84">
        <f t="shared" si="2"/>
        <v>2430</v>
      </c>
      <c r="E30" s="84">
        <f t="shared" si="2"/>
        <v>1151</v>
      </c>
      <c r="F30" s="84">
        <f t="shared" si="2"/>
        <v>3328</v>
      </c>
      <c r="G30" s="84">
        <f t="shared" si="2"/>
        <v>3017</v>
      </c>
      <c r="H30" s="84">
        <f t="shared" si="2"/>
        <v>2290</v>
      </c>
      <c r="I30" s="84">
        <f t="shared" si="2"/>
        <v>547</v>
      </c>
      <c r="J30" s="84">
        <f t="shared" si="2"/>
        <v>1091</v>
      </c>
      <c r="K30" s="84">
        <f t="shared" si="2"/>
        <v>1671</v>
      </c>
      <c r="L30" s="84">
        <f t="shared" si="2"/>
        <v>1124</v>
      </c>
      <c r="M30" s="84">
        <f t="shared" si="2"/>
        <v>1016</v>
      </c>
      <c r="N30" s="84">
        <f t="shared" si="2"/>
        <v>2012</v>
      </c>
      <c r="O30" s="84">
        <f t="shared" si="2"/>
        <v>1718</v>
      </c>
      <c r="P30" s="84">
        <f t="shared" si="2"/>
        <v>870</v>
      </c>
      <c r="Q30" s="84">
        <f t="shared" si="2"/>
        <v>1640</v>
      </c>
      <c r="R30" s="84">
        <f t="shared" si="2"/>
        <v>8926</v>
      </c>
      <c r="S30" s="84">
        <f t="shared" si="3"/>
        <v>3081</v>
      </c>
      <c r="T30" s="84">
        <f t="shared" si="3"/>
        <v>2470</v>
      </c>
      <c r="U30" s="84">
        <f t="shared" si="3"/>
        <v>4030</v>
      </c>
    </row>
    <row r="31" spans="1:21" ht="15" customHeight="1">
      <c r="A31" s="88" t="str">
        <f t="shared" si="4"/>
        <v>平成20年</v>
      </c>
      <c r="B31" s="84">
        <f t="shared" si="1"/>
        <v>45766</v>
      </c>
      <c r="C31" s="84">
        <f t="shared" si="2"/>
        <v>3815</v>
      </c>
      <c r="D31" s="84">
        <f aca="true" t="shared" si="5" ref="D31:S31">D45+D59</f>
        <v>2389</v>
      </c>
      <c r="E31" s="84">
        <f t="shared" si="5"/>
        <v>1125</v>
      </c>
      <c r="F31" s="84">
        <f t="shared" si="5"/>
        <v>3249</v>
      </c>
      <c r="G31" s="84">
        <f t="shared" si="5"/>
        <v>3016</v>
      </c>
      <c r="H31" s="84">
        <f t="shared" si="5"/>
        <v>2244</v>
      </c>
      <c r="I31" s="84">
        <f t="shared" si="5"/>
        <v>515</v>
      </c>
      <c r="J31" s="84">
        <f t="shared" si="5"/>
        <v>1058</v>
      </c>
      <c r="K31" s="84">
        <f t="shared" si="5"/>
        <v>1656</v>
      </c>
      <c r="L31" s="84">
        <f t="shared" si="5"/>
        <v>1099</v>
      </c>
      <c r="M31" s="84">
        <f t="shared" si="5"/>
        <v>993</v>
      </c>
      <c r="N31" s="84">
        <f t="shared" si="5"/>
        <v>2001</v>
      </c>
      <c r="O31" s="84">
        <f t="shared" si="5"/>
        <v>1696</v>
      </c>
      <c r="P31" s="84">
        <f t="shared" si="5"/>
        <v>887</v>
      </c>
      <c r="Q31" s="84">
        <f t="shared" si="5"/>
        <v>1621</v>
      </c>
      <c r="R31" s="84">
        <f t="shared" si="5"/>
        <v>8917</v>
      </c>
      <c r="S31" s="84">
        <f t="shared" si="5"/>
        <v>3060</v>
      </c>
      <c r="T31" s="84">
        <f>T45+T59</f>
        <v>2438</v>
      </c>
      <c r="U31" s="84">
        <f>U45+U59</f>
        <v>3987</v>
      </c>
    </row>
    <row r="32" spans="1:21" s="29" customFormat="1" ht="15" customHeight="1">
      <c r="A32" s="143" t="str">
        <f t="shared" si="4"/>
        <v>平成21年</v>
      </c>
      <c r="B32" s="123">
        <f>SUM(C32:U32)</f>
        <v>45352</v>
      </c>
      <c r="C32" s="123">
        <f>C46+C60</f>
        <v>3733</v>
      </c>
      <c r="D32" s="123">
        <f aca="true" t="shared" si="6" ref="D32:S32">D46+D60</f>
        <v>2361</v>
      </c>
      <c r="E32" s="123">
        <f t="shared" si="6"/>
        <v>1106</v>
      </c>
      <c r="F32" s="123">
        <f t="shared" si="6"/>
        <v>3247</v>
      </c>
      <c r="G32" s="123">
        <f t="shared" si="6"/>
        <v>2964</v>
      </c>
      <c r="H32" s="123">
        <f t="shared" si="6"/>
        <v>2195</v>
      </c>
      <c r="I32" s="123">
        <f t="shared" si="6"/>
        <v>491</v>
      </c>
      <c r="J32" s="123">
        <f t="shared" si="6"/>
        <v>1043</v>
      </c>
      <c r="K32" s="123">
        <f t="shared" si="6"/>
        <v>1633</v>
      </c>
      <c r="L32" s="123">
        <f t="shared" si="6"/>
        <v>1071</v>
      </c>
      <c r="M32" s="123">
        <f t="shared" si="6"/>
        <v>970</v>
      </c>
      <c r="N32" s="123">
        <f t="shared" si="6"/>
        <v>2000</v>
      </c>
      <c r="O32" s="123">
        <f t="shared" si="6"/>
        <v>1641</v>
      </c>
      <c r="P32" s="123">
        <f t="shared" si="6"/>
        <v>861</v>
      </c>
      <c r="Q32" s="123">
        <f t="shared" si="6"/>
        <v>1575</v>
      </c>
      <c r="R32" s="123">
        <f t="shared" si="6"/>
        <v>8981</v>
      </c>
      <c r="S32" s="123">
        <f t="shared" si="6"/>
        <v>3133</v>
      </c>
      <c r="T32" s="123">
        <f>T46+T60</f>
        <v>2416</v>
      </c>
      <c r="U32" s="123">
        <f>U46+U60</f>
        <v>3931</v>
      </c>
    </row>
    <row r="33" spans="1:21" ht="9.75" customHeight="1">
      <c r="A33" s="88"/>
      <c r="B33" s="84"/>
      <c r="C33" s="84"/>
      <c r="D33" s="84"/>
      <c r="E33" s="84"/>
      <c r="F33" s="84"/>
      <c r="G33" s="84"/>
      <c r="H33" s="84"/>
      <c r="I33" s="84"/>
      <c r="J33" s="84"/>
      <c r="K33" s="84"/>
      <c r="L33" s="84"/>
      <c r="M33" s="84"/>
      <c r="N33" s="84"/>
      <c r="O33" s="84"/>
      <c r="P33" s="84"/>
      <c r="Q33" s="84"/>
      <c r="R33" s="84"/>
      <c r="S33" s="84"/>
      <c r="T33" s="84"/>
      <c r="U33" s="84"/>
    </row>
    <row r="34" spans="1:21" s="142" customFormat="1" ht="15" customHeight="1">
      <c r="A34" s="143"/>
      <c r="B34" s="231" t="s">
        <v>262</v>
      </c>
      <c r="C34" s="231"/>
      <c r="D34" s="231"/>
      <c r="E34" s="231"/>
      <c r="F34" s="231"/>
      <c r="G34" s="231"/>
      <c r="H34" s="231"/>
      <c r="I34" s="231"/>
      <c r="J34" s="231"/>
      <c r="K34" s="231"/>
      <c r="L34" s="231"/>
      <c r="M34" s="231"/>
      <c r="N34" s="231"/>
      <c r="O34" s="231"/>
      <c r="P34" s="231"/>
      <c r="Q34" s="231"/>
      <c r="R34" s="231"/>
      <c r="S34" s="231"/>
      <c r="T34" s="231"/>
      <c r="U34" s="231"/>
    </row>
    <row r="35" spans="1:21" ht="9.75" customHeight="1">
      <c r="A35" s="88"/>
      <c r="B35" s="84"/>
      <c r="C35" s="84"/>
      <c r="D35" s="84"/>
      <c r="E35" s="84"/>
      <c r="F35" s="84"/>
      <c r="G35" s="84"/>
      <c r="H35" s="84"/>
      <c r="I35" s="84"/>
      <c r="J35" s="84"/>
      <c r="K35" s="84"/>
      <c r="L35" s="84"/>
      <c r="M35" s="84"/>
      <c r="N35" s="84"/>
      <c r="O35" s="84"/>
      <c r="P35" s="84"/>
      <c r="Q35" s="84"/>
      <c r="R35" s="84"/>
      <c r="S35" s="84"/>
      <c r="T35" s="84"/>
      <c r="U35" s="84"/>
    </row>
    <row r="36" spans="1:21" ht="15" customHeight="1">
      <c r="A36" s="88" t="s">
        <v>190</v>
      </c>
      <c r="B36" s="84">
        <f aca="true" t="shared" si="7" ref="B36:B45">SUM(C36:U36)</f>
        <v>22730</v>
      </c>
      <c r="C36" s="84">
        <v>1911</v>
      </c>
      <c r="D36" s="84">
        <v>1208</v>
      </c>
      <c r="E36" s="84">
        <v>641</v>
      </c>
      <c r="F36" s="84">
        <v>1591</v>
      </c>
      <c r="G36" s="84">
        <v>1398</v>
      </c>
      <c r="H36" s="84">
        <v>1198</v>
      </c>
      <c r="I36" s="84">
        <v>300</v>
      </c>
      <c r="J36" s="84">
        <v>577</v>
      </c>
      <c r="K36" s="84">
        <v>832</v>
      </c>
      <c r="L36" s="84">
        <v>600</v>
      </c>
      <c r="M36" s="84">
        <v>553</v>
      </c>
      <c r="N36" s="84">
        <v>923</v>
      </c>
      <c r="O36" s="84">
        <v>886</v>
      </c>
      <c r="P36" s="84">
        <v>439</v>
      </c>
      <c r="Q36" s="84">
        <v>901</v>
      </c>
      <c r="R36" s="84">
        <v>4112</v>
      </c>
      <c r="S36" s="84">
        <v>1365</v>
      </c>
      <c r="T36" s="84">
        <v>1276</v>
      </c>
      <c r="U36" s="84">
        <v>2019</v>
      </c>
    </row>
    <row r="37" spans="1:21" ht="15" customHeight="1">
      <c r="A37" s="88" t="s">
        <v>191</v>
      </c>
      <c r="B37" s="84">
        <f t="shared" si="7"/>
        <v>22792</v>
      </c>
      <c r="C37" s="84">
        <v>1881</v>
      </c>
      <c r="D37" s="84">
        <v>1213</v>
      </c>
      <c r="E37" s="84">
        <v>638</v>
      </c>
      <c r="F37" s="84">
        <v>1585</v>
      </c>
      <c r="G37" s="84">
        <v>1443</v>
      </c>
      <c r="H37" s="84">
        <v>1197</v>
      </c>
      <c r="I37" s="84">
        <v>296</v>
      </c>
      <c r="J37" s="84">
        <v>579</v>
      </c>
      <c r="K37" s="84">
        <v>831</v>
      </c>
      <c r="L37" s="84">
        <v>591</v>
      </c>
      <c r="M37" s="84">
        <v>549</v>
      </c>
      <c r="N37" s="84">
        <v>953</v>
      </c>
      <c r="O37" s="84">
        <v>888</v>
      </c>
      <c r="P37" s="84">
        <v>438</v>
      </c>
      <c r="Q37" s="84">
        <v>881</v>
      </c>
      <c r="R37" s="84">
        <v>4132</v>
      </c>
      <c r="S37" s="84">
        <v>1372</v>
      </c>
      <c r="T37" s="84">
        <v>1266</v>
      </c>
      <c r="U37" s="84">
        <v>2059</v>
      </c>
    </row>
    <row r="38" spans="1:21" ht="15" customHeight="1">
      <c r="A38" s="88" t="s">
        <v>192</v>
      </c>
      <c r="B38" s="84">
        <f t="shared" si="7"/>
        <v>22842</v>
      </c>
      <c r="C38" s="84">
        <v>1858</v>
      </c>
      <c r="D38" s="84">
        <v>1193</v>
      </c>
      <c r="E38" s="84">
        <v>633</v>
      </c>
      <c r="F38" s="84">
        <v>1633</v>
      </c>
      <c r="G38" s="84">
        <v>1449</v>
      </c>
      <c r="H38" s="84">
        <v>1191</v>
      </c>
      <c r="I38" s="84">
        <v>291</v>
      </c>
      <c r="J38" s="84">
        <v>570</v>
      </c>
      <c r="K38" s="84">
        <v>827</v>
      </c>
      <c r="L38" s="84">
        <v>578</v>
      </c>
      <c r="M38" s="84">
        <v>533</v>
      </c>
      <c r="N38" s="84">
        <v>984</v>
      </c>
      <c r="O38" s="84">
        <v>868</v>
      </c>
      <c r="P38" s="84">
        <v>444</v>
      </c>
      <c r="Q38" s="84">
        <v>883</v>
      </c>
      <c r="R38" s="84">
        <v>4145</v>
      </c>
      <c r="S38" s="84">
        <v>1420</v>
      </c>
      <c r="T38" s="84">
        <v>1269</v>
      </c>
      <c r="U38" s="84">
        <v>2073</v>
      </c>
    </row>
    <row r="39" spans="1:21" ht="15" customHeight="1">
      <c r="A39" s="88" t="s">
        <v>193</v>
      </c>
      <c r="B39" s="84">
        <f t="shared" si="7"/>
        <v>22845</v>
      </c>
      <c r="C39" s="84">
        <v>1834</v>
      </c>
      <c r="D39" s="84">
        <v>1181</v>
      </c>
      <c r="E39" s="84">
        <v>628</v>
      </c>
      <c r="F39" s="84">
        <v>1625</v>
      </c>
      <c r="G39" s="84">
        <v>1480</v>
      </c>
      <c r="H39" s="84">
        <v>1170</v>
      </c>
      <c r="I39" s="84">
        <v>286</v>
      </c>
      <c r="J39" s="84">
        <v>562</v>
      </c>
      <c r="K39" s="84">
        <v>815</v>
      </c>
      <c r="L39" s="84">
        <v>571</v>
      </c>
      <c r="M39" s="84">
        <v>522</v>
      </c>
      <c r="N39" s="84">
        <v>990</v>
      </c>
      <c r="O39" s="84">
        <v>864</v>
      </c>
      <c r="P39" s="84">
        <v>447</v>
      </c>
      <c r="Q39" s="84">
        <v>874</v>
      </c>
      <c r="R39" s="84">
        <v>4162</v>
      </c>
      <c r="S39" s="84">
        <v>1478</v>
      </c>
      <c r="T39" s="84">
        <v>1255</v>
      </c>
      <c r="U39" s="84">
        <v>2101</v>
      </c>
    </row>
    <row r="40" spans="1:21" ht="15" customHeight="1">
      <c r="A40" s="88" t="s">
        <v>194</v>
      </c>
      <c r="B40" s="84">
        <f t="shared" si="7"/>
        <v>22728</v>
      </c>
      <c r="C40" s="84">
        <v>1814</v>
      </c>
      <c r="D40" s="84">
        <v>1165</v>
      </c>
      <c r="E40" s="84">
        <v>612</v>
      </c>
      <c r="F40" s="84">
        <v>1637</v>
      </c>
      <c r="G40" s="84">
        <v>1488</v>
      </c>
      <c r="H40" s="84">
        <v>1159</v>
      </c>
      <c r="I40" s="84">
        <v>278</v>
      </c>
      <c r="J40" s="84">
        <v>559</v>
      </c>
      <c r="K40" s="84">
        <v>806</v>
      </c>
      <c r="L40" s="84">
        <v>568</v>
      </c>
      <c r="M40" s="84">
        <v>519</v>
      </c>
      <c r="N40" s="84">
        <v>987</v>
      </c>
      <c r="O40" s="84">
        <v>855</v>
      </c>
      <c r="P40" s="84">
        <v>444</v>
      </c>
      <c r="Q40" s="84">
        <v>852</v>
      </c>
      <c r="R40" s="84">
        <v>4170</v>
      </c>
      <c r="S40" s="84">
        <v>1488</v>
      </c>
      <c r="T40" s="84">
        <v>1238</v>
      </c>
      <c r="U40" s="84">
        <v>2089</v>
      </c>
    </row>
    <row r="41" spans="1:21" ht="15" customHeight="1">
      <c r="A41" s="88" t="str">
        <f aca="true" t="shared" si="8" ref="A41:A46">A27</f>
        <v>平成16年</v>
      </c>
      <c r="B41" s="84">
        <f t="shared" si="7"/>
        <v>22594</v>
      </c>
      <c r="C41" s="84">
        <v>1784</v>
      </c>
      <c r="D41" s="84">
        <v>1183</v>
      </c>
      <c r="E41" s="84">
        <v>606</v>
      </c>
      <c r="F41" s="84">
        <v>1614</v>
      </c>
      <c r="G41" s="84">
        <v>1461</v>
      </c>
      <c r="H41" s="84">
        <v>1145</v>
      </c>
      <c r="I41" s="84">
        <v>271</v>
      </c>
      <c r="J41" s="84">
        <v>556</v>
      </c>
      <c r="K41" s="84">
        <v>791</v>
      </c>
      <c r="L41" s="84">
        <v>554</v>
      </c>
      <c r="M41" s="84">
        <v>517</v>
      </c>
      <c r="N41" s="84">
        <v>986</v>
      </c>
      <c r="O41" s="84">
        <v>834</v>
      </c>
      <c r="P41" s="84">
        <v>448</v>
      </c>
      <c r="Q41" s="84">
        <v>833</v>
      </c>
      <c r="R41" s="84">
        <v>4200</v>
      </c>
      <c r="S41" s="84">
        <v>1500</v>
      </c>
      <c r="T41" s="84">
        <v>1227</v>
      </c>
      <c r="U41" s="84">
        <v>2084</v>
      </c>
    </row>
    <row r="42" spans="1:21" ht="15" customHeight="1">
      <c r="A42" s="88" t="str">
        <f t="shared" si="8"/>
        <v>平成17年</v>
      </c>
      <c r="B42" s="84">
        <f t="shared" si="7"/>
        <v>22520</v>
      </c>
      <c r="C42" s="84">
        <v>1756</v>
      </c>
      <c r="D42" s="84">
        <v>1180</v>
      </c>
      <c r="E42" s="84">
        <v>582</v>
      </c>
      <c r="F42" s="84">
        <v>1625</v>
      </c>
      <c r="G42" s="84">
        <v>1472</v>
      </c>
      <c r="H42" s="84">
        <v>1139</v>
      </c>
      <c r="I42" s="84">
        <v>264</v>
      </c>
      <c r="J42" s="84">
        <v>551</v>
      </c>
      <c r="K42" s="84">
        <v>780</v>
      </c>
      <c r="L42" s="84">
        <v>547</v>
      </c>
      <c r="M42" s="84">
        <v>511</v>
      </c>
      <c r="N42" s="84">
        <v>1007</v>
      </c>
      <c r="O42" s="84">
        <v>838</v>
      </c>
      <c r="P42" s="84">
        <v>454</v>
      </c>
      <c r="Q42" s="84">
        <v>823</v>
      </c>
      <c r="R42" s="84">
        <v>4233</v>
      </c>
      <c r="S42" s="84">
        <v>1493</v>
      </c>
      <c r="T42" s="84">
        <v>1220</v>
      </c>
      <c r="U42" s="84">
        <v>2045</v>
      </c>
    </row>
    <row r="43" spans="1:21" ht="15" customHeight="1">
      <c r="A43" s="88" t="str">
        <f t="shared" si="8"/>
        <v>平成18年</v>
      </c>
      <c r="B43" s="84">
        <f t="shared" si="7"/>
        <v>22336</v>
      </c>
      <c r="C43" s="84">
        <v>1745</v>
      </c>
      <c r="D43" s="84">
        <v>1162</v>
      </c>
      <c r="E43" s="84">
        <v>560</v>
      </c>
      <c r="F43" s="84">
        <v>1639</v>
      </c>
      <c r="G43" s="84">
        <v>1473</v>
      </c>
      <c r="H43" s="84">
        <v>1098</v>
      </c>
      <c r="I43" s="84">
        <v>266</v>
      </c>
      <c r="J43" s="84">
        <v>539</v>
      </c>
      <c r="K43" s="84">
        <v>777</v>
      </c>
      <c r="L43" s="84">
        <v>537</v>
      </c>
      <c r="M43" s="84">
        <v>493</v>
      </c>
      <c r="N43" s="84">
        <v>983</v>
      </c>
      <c r="O43" s="84">
        <v>824</v>
      </c>
      <c r="P43" s="84">
        <v>437</v>
      </c>
      <c r="Q43" s="84">
        <v>793</v>
      </c>
      <c r="R43" s="84">
        <v>4292</v>
      </c>
      <c r="S43" s="84">
        <v>1512</v>
      </c>
      <c r="T43" s="84">
        <v>1177</v>
      </c>
      <c r="U43" s="84">
        <v>2029</v>
      </c>
    </row>
    <row r="44" spans="1:21" ht="15" customHeight="1">
      <c r="A44" s="88" t="str">
        <f t="shared" si="8"/>
        <v>平成19年</v>
      </c>
      <c r="B44" s="84">
        <f t="shared" si="7"/>
        <v>22148</v>
      </c>
      <c r="C44" s="84">
        <v>1753</v>
      </c>
      <c r="D44" s="84">
        <v>1165</v>
      </c>
      <c r="E44" s="84">
        <v>546</v>
      </c>
      <c r="F44" s="84">
        <v>1621</v>
      </c>
      <c r="G44" s="84">
        <v>1469</v>
      </c>
      <c r="H44" s="84">
        <v>1082</v>
      </c>
      <c r="I44" s="84">
        <v>252</v>
      </c>
      <c r="J44" s="84">
        <v>522</v>
      </c>
      <c r="K44" s="84">
        <v>761</v>
      </c>
      <c r="L44" s="84">
        <v>525</v>
      </c>
      <c r="M44" s="84">
        <v>468</v>
      </c>
      <c r="N44" s="84">
        <v>957</v>
      </c>
      <c r="O44" s="84">
        <v>821</v>
      </c>
      <c r="P44" s="84">
        <v>430</v>
      </c>
      <c r="Q44" s="84">
        <v>794</v>
      </c>
      <c r="R44" s="84">
        <v>4293</v>
      </c>
      <c r="S44" s="84">
        <v>1545</v>
      </c>
      <c r="T44" s="84">
        <v>1163</v>
      </c>
      <c r="U44" s="84">
        <v>1981</v>
      </c>
    </row>
    <row r="45" spans="1:21" ht="15" customHeight="1">
      <c r="A45" s="88" t="str">
        <f t="shared" si="8"/>
        <v>平成20年</v>
      </c>
      <c r="B45" s="84">
        <f t="shared" si="7"/>
        <v>21945</v>
      </c>
      <c r="C45" s="84">
        <v>1722</v>
      </c>
      <c r="D45" s="84">
        <v>1152</v>
      </c>
      <c r="E45" s="84">
        <v>532</v>
      </c>
      <c r="F45" s="84">
        <v>1579</v>
      </c>
      <c r="G45" s="84">
        <v>1478</v>
      </c>
      <c r="H45" s="84">
        <v>1071</v>
      </c>
      <c r="I45" s="84">
        <v>242</v>
      </c>
      <c r="J45" s="84">
        <v>514</v>
      </c>
      <c r="K45" s="84">
        <v>749</v>
      </c>
      <c r="L45" s="84">
        <v>522</v>
      </c>
      <c r="M45" s="84">
        <v>459</v>
      </c>
      <c r="N45" s="84">
        <v>946</v>
      </c>
      <c r="O45" s="84">
        <v>804</v>
      </c>
      <c r="P45" s="84">
        <v>439</v>
      </c>
      <c r="Q45" s="84">
        <v>784</v>
      </c>
      <c r="R45" s="84">
        <v>4302</v>
      </c>
      <c r="S45" s="84">
        <v>1539</v>
      </c>
      <c r="T45" s="84">
        <v>1151</v>
      </c>
      <c r="U45" s="84">
        <v>1960</v>
      </c>
    </row>
    <row r="46" spans="1:21" s="29" customFormat="1" ht="15" customHeight="1">
      <c r="A46" s="143" t="str">
        <f t="shared" si="8"/>
        <v>平成21年</v>
      </c>
      <c r="B46" s="123">
        <f>SUM(C46:U46)</f>
        <v>21765</v>
      </c>
      <c r="C46" s="123">
        <v>1684</v>
      </c>
      <c r="D46" s="123">
        <v>1142</v>
      </c>
      <c r="E46" s="123">
        <v>524</v>
      </c>
      <c r="F46" s="123">
        <v>1577</v>
      </c>
      <c r="G46" s="123">
        <v>1458</v>
      </c>
      <c r="H46" s="123">
        <v>1053</v>
      </c>
      <c r="I46" s="123">
        <v>231</v>
      </c>
      <c r="J46" s="123">
        <v>509</v>
      </c>
      <c r="K46" s="123">
        <v>734</v>
      </c>
      <c r="L46" s="123">
        <v>510</v>
      </c>
      <c r="M46" s="123">
        <v>454</v>
      </c>
      <c r="N46" s="123">
        <v>951</v>
      </c>
      <c r="O46" s="123">
        <v>791</v>
      </c>
      <c r="P46" s="123">
        <v>427</v>
      </c>
      <c r="Q46" s="123">
        <v>750</v>
      </c>
      <c r="R46" s="123">
        <v>4340</v>
      </c>
      <c r="S46" s="123">
        <v>1570</v>
      </c>
      <c r="T46" s="123">
        <v>1137</v>
      </c>
      <c r="U46" s="123">
        <v>1923</v>
      </c>
    </row>
    <row r="47" spans="1:21" ht="9.75" customHeight="1">
      <c r="A47" s="88"/>
      <c r="B47" s="84"/>
      <c r="C47" s="84"/>
      <c r="D47" s="84"/>
      <c r="E47" s="84"/>
      <c r="F47" s="84"/>
      <c r="G47" s="84"/>
      <c r="H47" s="84"/>
      <c r="I47" s="84"/>
      <c r="J47" s="84"/>
      <c r="K47" s="84"/>
      <c r="L47" s="84"/>
      <c r="M47" s="84"/>
      <c r="N47" s="84"/>
      <c r="O47" s="84"/>
      <c r="P47" s="84"/>
      <c r="Q47" s="84"/>
      <c r="R47" s="84"/>
      <c r="S47" s="84"/>
      <c r="T47" s="84"/>
      <c r="U47" s="84"/>
    </row>
    <row r="48" spans="1:21" s="142" customFormat="1" ht="15" customHeight="1">
      <c r="A48" s="143"/>
      <c r="B48" s="231" t="s">
        <v>263</v>
      </c>
      <c r="C48" s="231"/>
      <c r="D48" s="231"/>
      <c r="E48" s="231"/>
      <c r="F48" s="231"/>
      <c r="G48" s="231"/>
      <c r="H48" s="231"/>
      <c r="I48" s="231"/>
      <c r="J48" s="231"/>
      <c r="K48" s="231"/>
      <c r="L48" s="231"/>
      <c r="M48" s="231"/>
      <c r="N48" s="231"/>
      <c r="O48" s="231"/>
      <c r="P48" s="231"/>
      <c r="Q48" s="231"/>
      <c r="R48" s="231"/>
      <c r="S48" s="231"/>
      <c r="T48" s="231"/>
      <c r="U48" s="231"/>
    </row>
    <row r="49" spans="1:21" ht="9.75" customHeight="1">
      <c r="A49" s="88"/>
      <c r="B49" s="84"/>
      <c r="C49" s="84"/>
      <c r="D49" s="84"/>
      <c r="E49" s="84"/>
      <c r="F49" s="84"/>
      <c r="G49" s="84"/>
      <c r="H49" s="84"/>
      <c r="I49" s="84"/>
      <c r="J49" s="84"/>
      <c r="K49" s="84"/>
      <c r="L49" s="84"/>
      <c r="M49" s="84"/>
      <c r="N49" s="84"/>
      <c r="O49" s="84"/>
      <c r="P49" s="84"/>
      <c r="Q49" s="84"/>
      <c r="R49" s="84"/>
      <c r="S49" s="84"/>
      <c r="T49" s="84"/>
      <c r="U49" s="84"/>
    </row>
    <row r="50" spans="1:21" ht="15" customHeight="1">
      <c r="A50" s="88" t="s">
        <v>190</v>
      </c>
      <c r="B50" s="84">
        <f aca="true" t="shared" si="9" ref="B50:B59">SUM(C50:U50)</f>
        <v>24904</v>
      </c>
      <c r="C50" s="84">
        <v>2357</v>
      </c>
      <c r="D50" s="84">
        <v>1362</v>
      </c>
      <c r="E50" s="84">
        <v>706</v>
      </c>
      <c r="F50" s="84">
        <v>1690</v>
      </c>
      <c r="G50" s="84">
        <v>1472</v>
      </c>
      <c r="H50" s="84">
        <v>1379</v>
      </c>
      <c r="I50" s="84">
        <v>344</v>
      </c>
      <c r="J50" s="84">
        <v>608</v>
      </c>
      <c r="K50" s="84">
        <v>1009</v>
      </c>
      <c r="L50" s="84">
        <v>645</v>
      </c>
      <c r="M50" s="84">
        <v>643</v>
      </c>
      <c r="N50" s="84">
        <v>1057</v>
      </c>
      <c r="O50" s="84">
        <v>913</v>
      </c>
      <c r="P50" s="84">
        <v>469</v>
      </c>
      <c r="Q50" s="84">
        <v>904</v>
      </c>
      <c r="R50" s="84">
        <v>4435</v>
      </c>
      <c r="S50" s="84">
        <v>1380</v>
      </c>
      <c r="T50" s="84">
        <v>1398</v>
      </c>
      <c r="U50" s="84">
        <v>2133</v>
      </c>
    </row>
    <row r="51" spans="1:21" ht="15" customHeight="1">
      <c r="A51" s="88" t="s">
        <v>191</v>
      </c>
      <c r="B51" s="84">
        <f t="shared" si="9"/>
        <v>24942</v>
      </c>
      <c r="C51" s="84">
        <v>2325</v>
      </c>
      <c r="D51" s="84">
        <v>1333</v>
      </c>
      <c r="E51" s="84">
        <v>704</v>
      </c>
      <c r="F51" s="84">
        <v>1674</v>
      </c>
      <c r="G51" s="84">
        <v>1499</v>
      </c>
      <c r="H51" s="84">
        <v>1375</v>
      </c>
      <c r="I51" s="84">
        <v>342</v>
      </c>
      <c r="J51" s="84">
        <v>599</v>
      </c>
      <c r="K51" s="84">
        <v>1000</v>
      </c>
      <c r="L51" s="84">
        <v>653</v>
      </c>
      <c r="M51" s="84">
        <v>632</v>
      </c>
      <c r="N51" s="84">
        <v>1069</v>
      </c>
      <c r="O51" s="84">
        <v>915</v>
      </c>
      <c r="P51" s="84">
        <v>470</v>
      </c>
      <c r="Q51" s="84">
        <v>895</v>
      </c>
      <c r="R51" s="84">
        <v>4506</v>
      </c>
      <c r="S51" s="84">
        <v>1402</v>
      </c>
      <c r="T51" s="84">
        <v>1401</v>
      </c>
      <c r="U51" s="84">
        <v>2148</v>
      </c>
    </row>
    <row r="52" spans="1:21" ht="15" customHeight="1">
      <c r="A52" s="88" t="s">
        <v>192</v>
      </c>
      <c r="B52" s="84">
        <f t="shared" si="9"/>
        <v>25023</v>
      </c>
      <c r="C52" s="84">
        <v>2284</v>
      </c>
      <c r="D52" s="84">
        <v>1317</v>
      </c>
      <c r="E52" s="84">
        <v>699</v>
      </c>
      <c r="F52" s="84">
        <v>1712</v>
      </c>
      <c r="G52" s="84">
        <v>1519</v>
      </c>
      <c r="H52" s="84">
        <v>1353</v>
      </c>
      <c r="I52" s="84">
        <v>330</v>
      </c>
      <c r="J52" s="84">
        <v>604</v>
      </c>
      <c r="K52" s="84">
        <v>979</v>
      </c>
      <c r="L52" s="84">
        <v>638</v>
      </c>
      <c r="M52" s="84">
        <v>619</v>
      </c>
      <c r="N52" s="84">
        <v>1103</v>
      </c>
      <c r="O52" s="84">
        <v>911</v>
      </c>
      <c r="P52" s="84">
        <v>482</v>
      </c>
      <c r="Q52" s="84">
        <v>901</v>
      </c>
      <c r="R52" s="84">
        <v>4559</v>
      </c>
      <c r="S52" s="84">
        <v>1445</v>
      </c>
      <c r="T52" s="84">
        <v>1403</v>
      </c>
      <c r="U52" s="84">
        <v>2165</v>
      </c>
    </row>
    <row r="53" spans="1:21" ht="15" customHeight="1">
      <c r="A53" s="88" t="s">
        <v>193</v>
      </c>
      <c r="B53" s="84">
        <f t="shared" si="9"/>
        <v>24984</v>
      </c>
      <c r="C53" s="84">
        <v>2258</v>
      </c>
      <c r="D53" s="84">
        <v>1309</v>
      </c>
      <c r="E53" s="84">
        <v>684</v>
      </c>
      <c r="F53" s="84">
        <v>1722</v>
      </c>
      <c r="G53" s="84">
        <v>1568</v>
      </c>
      <c r="H53" s="84">
        <v>1331</v>
      </c>
      <c r="I53" s="84">
        <v>322</v>
      </c>
      <c r="J53" s="84">
        <v>595</v>
      </c>
      <c r="K53" s="84">
        <v>962</v>
      </c>
      <c r="L53" s="84">
        <v>638</v>
      </c>
      <c r="M53" s="84">
        <v>604</v>
      </c>
      <c r="N53" s="84">
        <v>1109</v>
      </c>
      <c r="O53" s="84">
        <v>897</v>
      </c>
      <c r="P53" s="84">
        <v>475</v>
      </c>
      <c r="Q53" s="84">
        <v>898</v>
      </c>
      <c r="R53" s="84">
        <v>4572</v>
      </c>
      <c r="S53" s="84">
        <v>1487</v>
      </c>
      <c r="T53" s="84">
        <v>1376</v>
      </c>
      <c r="U53" s="84">
        <v>2177</v>
      </c>
    </row>
    <row r="54" spans="1:21" ht="15" customHeight="1">
      <c r="A54" s="88" t="s">
        <v>194</v>
      </c>
      <c r="B54" s="84">
        <f t="shared" si="9"/>
        <v>24905</v>
      </c>
      <c r="C54" s="84">
        <v>2253</v>
      </c>
      <c r="D54" s="84">
        <v>1289</v>
      </c>
      <c r="E54" s="84">
        <v>664</v>
      </c>
      <c r="F54" s="84">
        <v>1681</v>
      </c>
      <c r="G54" s="84">
        <v>1580</v>
      </c>
      <c r="H54" s="84">
        <v>1323</v>
      </c>
      <c r="I54" s="84">
        <v>313</v>
      </c>
      <c r="J54" s="84">
        <v>592</v>
      </c>
      <c r="K54" s="84">
        <v>955</v>
      </c>
      <c r="L54" s="84">
        <v>636</v>
      </c>
      <c r="M54" s="84">
        <v>609</v>
      </c>
      <c r="N54" s="84">
        <v>1098</v>
      </c>
      <c r="O54" s="84">
        <v>907</v>
      </c>
      <c r="P54" s="84">
        <v>481</v>
      </c>
      <c r="Q54" s="84">
        <v>883</v>
      </c>
      <c r="R54" s="84">
        <v>4586</v>
      </c>
      <c r="S54" s="84">
        <v>1508</v>
      </c>
      <c r="T54" s="84">
        <v>1371</v>
      </c>
      <c r="U54" s="84">
        <v>2176</v>
      </c>
    </row>
    <row r="55" spans="1:21" ht="15" customHeight="1">
      <c r="A55" s="88" t="str">
        <f aca="true" t="shared" si="10" ref="A55:A60">A41</f>
        <v>平成16年</v>
      </c>
      <c r="B55" s="84">
        <f t="shared" si="9"/>
        <v>24773</v>
      </c>
      <c r="C55" s="84">
        <v>2208</v>
      </c>
      <c r="D55" s="84">
        <v>1306</v>
      </c>
      <c r="E55" s="84">
        <v>646</v>
      </c>
      <c r="F55" s="84">
        <v>1676</v>
      </c>
      <c r="G55" s="84">
        <v>1577</v>
      </c>
      <c r="H55" s="84">
        <v>1287</v>
      </c>
      <c r="I55" s="84">
        <v>311</v>
      </c>
      <c r="J55" s="84">
        <v>589</v>
      </c>
      <c r="K55" s="84">
        <v>942</v>
      </c>
      <c r="L55" s="84">
        <v>623</v>
      </c>
      <c r="M55" s="84">
        <v>601</v>
      </c>
      <c r="N55" s="84">
        <v>1088</v>
      </c>
      <c r="O55" s="84">
        <v>905</v>
      </c>
      <c r="P55" s="84">
        <v>476</v>
      </c>
      <c r="Q55" s="84">
        <v>878</v>
      </c>
      <c r="R55" s="84">
        <v>4637</v>
      </c>
      <c r="S55" s="84">
        <v>1501</v>
      </c>
      <c r="T55" s="84">
        <v>1363</v>
      </c>
      <c r="U55" s="84">
        <v>2159</v>
      </c>
    </row>
    <row r="56" spans="1:21" ht="15" customHeight="1">
      <c r="A56" s="88" t="str">
        <f t="shared" si="10"/>
        <v>平成17年</v>
      </c>
      <c r="B56" s="84">
        <f t="shared" si="9"/>
        <v>24603</v>
      </c>
      <c r="C56" s="84">
        <v>2177</v>
      </c>
      <c r="D56" s="84">
        <v>1292</v>
      </c>
      <c r="E56" s="84">
        <v>635</v>
      </c>
      <c r="F56" s="84">
        <v>1721</v>
      </c>
      <c r="G56" s="84">
        <v>1569</v>
      </c>
      <c r="H56" s="84">
        <v>1255</v>
      </c>
      <c r="I56" s="84">
        <v>302</v>
      </c>
      <c r="J56" s="84">
        <v>582</v>
      </c>
      <c r="K56" s="84">
        <v>921</v>
      </c>
      <c r="L56" s="84">
        <v>625</v>
      </c>
      <c r="M56" s="84">
        <v>585</v>
      </c>
      <c r="N56" s="84">
        <v>1083</v>
      </c>
      <c r="O56" s="84">
        <v>905</v>
      </c>
      <c r="P56" s="84">
        <v>483</v>
      </c>
      <c r="Q56" s="84">
        <v>858</v>
      </c>
      <c r="R56" s="84">
        <v>4653</v>
      </c>
      <c r="S56" s="84">
        <v>1512</v>
      </c>
      <c r="T56" s="84">
        <v>1345</v>
      </c>
      <c r="U56" s="84">
        <v>2100</v>
      </c>
    </row>
    <row r="57" spans="1:21" ht="15" customHeight="1">
      <c r="A57" s="88" t="str">
        <f t="shared" si="10"/>
        <v>平成18年</v>
      </c>
      <c r="B57" s="84">
        <f t="shared" si="9"/>
        <v>24385</v>
      </c>
      <c r="C57" s="84">
        <v>2157</v>
      </c>
      <c r="D57" s="84">
        <v>1250</v>
      </c>
      <c r="E57" s="84">
        <v>621</v>
      </c>
      <c r="F57" s="84">
        <v>1726</v>
      </c>
      <c r="G57" s="84">
        <v>1561</v>
      </c>
      <c r="H57" s="84">
        <v>1235</v>
      </c>
      <c r="I57" s="84">
        <v>300</v>
      </c>
      <c r="J57" s="84">
        <v>564</v>
      </c>
      <c r="K57" s="84">
        <v>925</v>
      </c>
      <c r="L57" s="84">
        <v>605</v>
      </c>
      <c r="M57" s="84">
        <v>561</v>
      </c>
      <c r="N57" s="84">
        <v>1071</v>
      </c>
      <c r="O57" s="84">
        <v>902</v>
      </c>
      <c r="P57" s="84">
        <v>464</v>
      </c>
      <c r="Q57" s="84">
        <v>838</v>
      </c>
      <c r="R57" s="84">
        <v>4700</v>
      </c>
      <c r="S57" s="84">
        <v>1508</v>
      </c>
      <c r="T57" s="84">
        <v>1323</v>
      </c>
      <c r="U57" s="84">
        <v>2074</v>
      </c>
    </row>
    <row r="58" spans="1:21" ht="15" customHeight="1">
      <c r="A58" s="88" t="str">
        <f t="shared" si="10"/>
        <v>平成19年</v>
      </c>
      <c r="B58" s="84">
        <f t="shared" si="9"/>
        <v>24149</v>
      </c>
      <c r="C58" s="84">
        <v>2132</v>
      </c>
      <c r="D58" s="84">
        <v>1265</v>
      </c>
      <c r="E58" s="84">
        <v>605</v>
      </c>
      <c r="F58" s="84">
        <v>1707</v>
      </c>
      <c r="G58" s="84">
        <v>1548</v>
      </c>
      <c r="H58" s="84">
        <v>1208</v>
      </c>
      <c r="I58" s="84">
        <v>295</v>
      </c>
      <c r="J58" s="84">
        <v>569</v>
      </c>
      <c r="K58" s="84">
        <v>910</v>
      </c>
      <c r="L58" s="84">
        <v>599</v>
      </c>
      <c r="M58" s="84">
        <v>548</v>
      </c>
      <c r="N58" s="84">
        <v>1055</v>
      </c>
      <c r="O58" s="84">
        <v>897</v>
      </c>
      <c r="P58" s="84">
        <v>440</v>
      </c>
      <c r="Q58" s="84">
        <v>846</v>
      </c>
      <c r="R58" s="84">
        <v>4633</v>
      </c>
      <c r="S58" s="84">
        <v>1536</v>
      </c>
      <c r="T58" s="84">
        <v>1307</v>
      </c>
      <c r="U58" s="84">
        <v>2049</v>
      </c>
    </row>
    <row r="59" spans="1:21" ht="15" customHeight="1">
      <c r="A59" s="88" t="str">
        <f t="shared" si="10"/>
        <v>平成20年</v>
      </c>
      <c r="B59" s="84">
        <f t="shared" si="9"/>
        <v>23821</v>
      </c>
      <c r="C59" s="84">
        <v>2093</v>
      </c>
      <c r="D59" s="84">
        <v>1237</v>
      </c>
      <c r="E59" s="84">
        <v>593</v>
      </c>
      <c r="F59" s="84">
        <v>1670</v>
      </c>
      <c r="G59" s="84">
        <v>1538</v>
      </c>
      <c r="H59" s="84">
        <v>1173</v>
      </c>
      <c r="I59" s="84">
        <v>273</v>
      </c>
      <c r="J59" s="84">
        <v>544</v>
      </c>
      <c r="K59" s="84">
        <v>907</v>
      </c>
      <c r="L59" s="84">
        <v>577</v>
      </c>
      <c r="M59" s="84">
        <v>534</v>
      </c>
      <c r="N59" s="84">
        <v>1055</v>
      </c>
      <c r="O59" s="84">
        <v>892</v>
      </c>
      <c r="P59" s="84">
        <v>448</v>
      </c>
      <c r="Q59" s="84">
        <v>837</v>
      </c>
      <c r="R59" s="84">
        <v>4615</v>
      </c>
      <c r="S59" s="84">
        <v>1521</v>
      </c>
      <c r="T59" s="84">
        <v>1287</v>
      </c>
      <c r="U59" s="84">
        <v>2027</v>
      </c>
    </row>
    <row r="60" spans="1:21" s="29" customFormat="1" ht="15" customHeight="1">
      <c r="A60" s="143" t="str">
        <f t="shared" si="10"/>
        <v>平成21年</v>
      </c>
      <c r="B60" s="123">
        <f>SUM(C60:U60)</f>
        <v>23587</v>
      </c>
      <c r="C60" s="123">
        <v>2049</v>
      </c>
      <c r="D60" s="123">
        <v>1219</v>
      </c>
      <c r="E60" s="123">
        <v>582</v>
      </c>
      <c r="F60" s="123">
        <v>1670</v>
      </c>
      <c r="G60" s="123">
        <v>1506</v>
      </c>
      <c r="H60" s="123">
        <v>1142</v>
      </c>
      <c r="I60" s="123">
        <v>260</v>
      </c>
      <c r="J60" s="123">
        <v>534</v>
      </c>
      <c r="K60" s="123">
        <v>899</v>
      </c>
      <c r="L60" s="123">
        <v>561</v>
      </c>
      <c r="M60" s="123">
        <v>516</v>
      </c>
      <c r="N60" s="123">
        <v>1049</v>
      </c>
      <c r="O60" s="123">
        <v>850</v>
      </c>
      <c r="P60" s="123">
        <v>434</v>
      </c>
      <c r="Q60" s="123">
        <v>825</v>
      </c>
      <c r="R60" s="123">
        <v>4641</v>
      </c>
      <c r="S60" s="123">
        <v>1563</v>
      </c>
      <c r="T60" s="123">
        <v>1279</v>
      </c>
      <c r="U60" s="123">
        <v>2008</v>
      </c>
    </row>
    <row r="61" spans="1:21" ht="9.75" customHeight="1" thickBot="1">
      <c r="A61" s="120"/>
      <c r="B61" s="117"/>
      <c r="C61" s="117"/>
      <c r="D61" s="117"/>
      <c r="E61" s="117"/>
      <c r="F61" s="117"/>
      <c r="G61" s="117"/>
      <c r="H61" s="117"/>
      <c r="I61" s="117"/>
      <c r="J61" s="117"/>
      <c r="K61" s="117"/>
      <c r="L61" s="117"/>
      <c r="M61" s="117"/>
      <c r="N61" s="117"/>
      <c r="O61" s="117"/>
      <c r="P61" s="117"/>
      <c r="Q61" s="117"/>
      <c r="R61" s="117"/>
      <c r="S61" s="117"/>
      <c r="T61" s="117"/>
      <c r="U61" s="117"/>
    </row>
    <row r="62" spans="1:21" s="30" customFormat="1" ht="15" customHeight="1">
      <c r="A62" s="78" t="s">
        <v>201</v>
      </c>
      <c r="F62" s="78"/>
      <c r="G62" s="78"/>
      <c r="H62" s="78"/>
      <c r="I62" s="78"/>
      <c r="J62" s="78"/>
      <c r="K62" s="78"/>
      <c r="L62" s="78"/>
      <c r="M62" s="78"/>
      <c r="N62" s="78"/>
      <c r="O62" s="78"/>
      <c r="P62" s="78"/>
      <c r="Q62" s="78"/>
      <c r="R62" s="78"/>
      <c r="S62" s="78"/>
      <c r="T62" s="78"/>
      <c r="U62" s="78"/>
    </row>
    <row r="63" spans="1:21" s="30" customFormat="1" ht="15" customHeight="1">
      <c r="A63" s="78" t="s">
        <v>230</v>
      </c>
      <c r="B63" s="78"/>
      <c r="C63" s="78"/>
      <c r="D63" s="78"/>
      <c r="E63" s="78"/>
      <c r="F63" s="78"/>
      <c r="G63" s="78"/>
      <c r="H63" s="78"/>
      <c r="I63" s="78"/>
      <c r="J63" s="78"/>
      <c r="K63" s="78"/>
      <c r="L63" s="78"/>
      <c r="M63" s="78"/>
      <c r="N63" s="78"/>
      <c r="O63" s="78"/>
      <c r="P63" s="78"/>
      <c r="Q63" s="78"/>
      <c r="R63" s="78"/>
      <c r="S63" s="78"/>
      <c r="T63" s="78"/>
      <c r="U63" s="78"/>
    </row>
  </sheetData>
  <mergeCells count="4">
    <mergeCell ref="B48:U48"/>
    <mergeCell ref="B6:U6"/>
    <mergeCell ref="B20:U20"/>
    <mergeCell ref="B34:U34"/>
  </mergeCells>
  <dataValidations count="1">
    <dataValidation allowBlank="1" showInputMessage="1" showErrorMessage="1" imeMode="off" sqref="U2:U3 O1:T65536 N2 F1:L65536 M1:N1 M3:N65536 U65:U65536 E3:E65536 E1 B1:D65536 U5:U63"/>
  </dataValidations>
  <hyperlinks>
    <hyperlink ref="U2" location="目次!A1" tooltip="メニューへ戻ります。" display="戻る"/>
    <hyperlink ref="N2" location="目次!A1" tooltip="メニューへ戻ります。" display="戻る"/>
    <hyperlink ref="G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landscape" paperSize="9" scale="71" r:id="rId1"/>
  <rowBreaks count="1" manualBreakCount="1">
    <brk id="46"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O327"/>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4.625" style="150" customWidth="1"/>
    <col min="2" max="11" width="10.625" style="150" customWidth="1"/>
    <col min="12" max="12" width="10.625" style="145" customWidth="1"/>
    <col min="13" max="15" width="10.625" style="150" customWidth="1"/>
    <col min="16" max="16384" width="9.00390625" style="150" customWidth="1"/>
  </cols>
  <sheetData>
    <row r="1" spans="1:14" ht="13.5">
      <c r="A1" s="175" t="s">
        <v>141</v>
      </c>
      <c r="B1" s="175"/>
      <c r="C1" s="175"/>
      <c r="D1" s="175"/>
      <c r="E1" s="175"/>
      <c r="F1" s="175"/>
      <c r="G1" s="175"/>
      <c r="H1" s="175"/>
      <c r="I1" s="175"/>
      <c r="J1" s="175"/>
      <c r="K1" s="175"/>
      <c r="L1" s="175"/>
      <c r="M1" s="175"/>
      <c r="N1" s="175"/>
    </row>
    <row r="2" spans="1:15" s="181" customFormat="1" ht="13.5">
      <c r="A2" s="180"/>
      <c r="B2" s="180"/>
      <c r="D2" s="180"/>
      <c r="E2" s="176" t="s">
        <v>596</v>
      </c>
      <c r="F2" s="180"/>
      <c r="G2" s="180"/>
      <c r="H2" s="180"/>
      <c r="J2" s="176" t="s">
        <v>596</v>
      </c>
      <c r="K2" s="180"/>
      <c r="L2" s="180"/>
      <c r="M2" s="180"/>
      <c r="N2" s="180"/>
      <c r="O2" s="176" t="s">
        <v>596</v>
      </c>
    </row>
    <row r="3" spans="1:15" ht="14.25" thickBot="1">
      <c r="A3" s="11"/>
      <c r="B3" s="10"/>
      <c r="C3" s="10"/>
      <c r="D3" s="10"/>
      <c r="E3" s="10"/>
      <c r="F3" s="10"/>
      <c r="G3" s="10"/>
      <c r="H3" s="10"/>
      <c r="I3" s="10"/>
      <c r="J3" s="10"/>
      <c r="K3" s="10"/>
      <c r="L3" s="19"/>
      <c r="M3" s="10"/>
      <c r="N3" s="10"/>
      <c r="O3" s="10"/>
    </row>
    <row r="4" spans="1:15" ht="13.5">
      <c r="A4" s="212" t="s">
        <v>142</v>
      </c>
      <c r="B4" s="233" t="s">
        <v>7</v>
      </c>
      <c r="C4" s="233" t="s">
        <v>8</v>
      </c>
      <c r="D4" s="233" t="s">
        <v>9</v>
      </c>
      <c r="E4" s="235" t="s">
        <v>10</v>
      </c>
      <c r="F4" s="235" t="s">
        <v>11</v>
      </c>
      <c r="G4" s="235" t="s">
        <v>12</v>
      </c>
      <c r="H4" s="235" t="s">
        <v>13</v>
      </c>
      <c r="I4" s="235" t="s">
        <v>14</v>
      </c>
      <c r="J4" s="235" t="s">
        <v>15</v>
      </c>
      <c r="K4" s="235" t="s">
        <v>145</v>
      </c>
      <c r="L4" s="236" t="s">
        <v>566</v>
      </c>
      <c r="M4" s="236"/>
      <c r="N4" s="236"/>
      <c r="O4" s="237"/>
    </row>
    <row r="5" spans="1:15" ht="13.5">
      <c r="A5" s="232"/>
      <c r="B5" s="234"/>
      <c r="C5" s="234"/>
      <c r="D5" s="234"/>
      <c r="E5" s="234"/>
      <c r="F5" s="234"/>
      <c r="G5" s="234"/>
      <c r="H5" s="234"/>
      <c r="I5" s="234"/>
      <c r="J5" s="234"/>
      <c r="K5" s="234"/>
      <c r="L5" s="18" t="s">
        <v>143</v>
      </c>
      <c r="M5" s="1" t="s">
        <v>5</v>
      </c>
      <c r="N5" s="1" t="s">
        <v>6</v>
      </c>
      <c r="O5" s="5" t="s">
        <v>565</v>
      </c>
    </row>
    <row r="6" spans="1:15" ht="13.5">
      <c r="A6" s="151" t="s">
        <v>264</v>
      </c>
      <c r="B6" s="152">
        <f>B18+B38+B55+B67+B87+B100+B122+B131+B142+B163+B179+B192+B206+B220+B226+B242+B271+B285+B302</f>
        <v>47634</v>
      </c>
      <c r="C6" s="152">
        <f>C18+C38+C55+C67+C87+C100+C122+C131+C142+C163+C179+C192+C206+C220+C226+C242+C271+C285+C302</f>
        <v>47734</v>
      </c>
      <c r="D6" s="152">
        <f>D18+D38+D55+D67+D87+D100+D122+D131+D142+D163+D179+D192+D206+D220+D226+D242+D271+D285+D302</f>
        <v>47865</v>
      </c>
      <c r="E6" s="152">
        <f>E18+E38+E55+E67+E87+E100+E122+E131+E142+E163+E179+E192+E206+E220+E226+E242+E271+E285+E302</f>
        <v>47829</v>
      </c>
      <c r="F6" s="152">
        <v>47633</v>
      </c>
      <c r="G6" s="152">
        <v>47367</v>
      </c>
      <c r="H6" s="152">
        <v>47123</v>
      </c>
      <c r="I6" s="152">
        <v>46721</v>
      </c>
      <c r="J6" s="152">
        <v>46297</v>
      </c>
      <c r="K6" s="152">
        <v>45766</v>
      </c>
      <c r="L6" s="146">
        <f>L18+L38+L55+L67+L87+L100+L122+L131+L142+L163+L179+L192+L206+L220+L226+L242+L271+L285+L302</f>
        <v>45352</v>
      </c>
      <c r="M6" s="152">
        <f>M18+M38+M55+M67+M87+M100+M122+M131+M142+M163+M179+M192+M206+M220+M226+M242+M271+M285+M302</f>
        <v>21765</v>
      </c>
      <c r="N6" s="152">
        <f>N18+N38+N55+N67+N87+N100+N122+N131+N142+N163+N179+N192+N206+N220+N226+N242+N271+N285+N302</f>
        <v>23587</v>
      </c>
      <c r="O6" s="152">
        <f>O18+O38+O55+O67+O87+O100+O122+O131+O142+O163+O179+O192+O206+O220+O226+O242+O271+O285+O302</f>
        <v>16517</v>
      </c>
    </row>
    <row r="7" spans="1:15" ht="13.5">
      <c r="A7" s="153" t="s">
        <v>265</v>
      </c>
      <c r="B7" s="154">
        <f>B18+B38+B55+B67+B87</f>
        <v>14336</v>
      </c>
      <c r="C7" s="154">
        <f>C18+C38+C55+C67+C87</f>
        <v>14295</v>
      </c>
      <c r="D7" s="154">
        <f>D18+D38+D55+D67+D87</f>
        <v>14297</v>
      </c>
      <c r="E7" s="154">
        <f>E18+E38+E55+E67+E87</f>
        <v>14289</v>
      </c>
      <c r="F7" s="154">
        <v>14183</v>
      </c>
      <c r="G7" s="154">
        <v>14061</v>
      </c>
      <c r="H7" s="154">
        <v>14009</v>
      </c>
      <c r="I7" s="154">
        <v>13894</v>
      </c>
      <c r="J7" s="154">
        <v>13811</v>
      </c>
      <c r="K7" s="154">
        <v>13594</v>
      </c>
      <c r="L7" s="147">
        <f>L18+L38+L55+L67+L87</f>
        <v>13411</v>
      </c>
      <c r="M7" s="154">
        <f>M18+M38+M55+M67+M87</f>
        <v>6385</v>
      </c>
      <c r="N7" s="154">
        <f>N18+N38+N55+N67+N87</f>
        <v>7026</v>
      </c>
      <c r="O7" s="154">
        <f>O18+O38+O55+O67+O87</f>
        <v>5081</v>
      </c>
    </row>
    <row r="8" spans="1:15" ht="13.5">
      <c r="A8" s="153" t="s">
        <v>266</v>
      </c>
      <c r="B8" s="154">
        <f>B100+B122+B131</f>
        <v>4406</v>
      </c>
      <c r="C8" s="154">
        <f>C100+C122+C131</f>
        <v>4388</v>
      </c>
      <c r="D8" s="154">
        <f>D100+D122+D131</f>
        <v>4339</v>
      </c>
      <c r="E8" s="154">
        <f>E100+E122+E131</f>
        <v>4266</v>
      </c>
      <c r="F8" s="154">
        <v>4224</v>
      </c>
      <c r="G8" s="154">
        <v>4159</v>
      </c>
      <c r="H8" s="154">
        <v>4093</v>
      </c>
      <c r="I8" s="154">
        <v>4002</v>
      </c>
      <c r="J8" s="154">
        <v>3928</v>
      </c>
      <c r="K8" s="154">
        <v>3817</v>
      </c>
      <c r="L8" s="147">
        <f>L100+L122+L131</f>
        <v>3729</v>
      </c>
      <c r="M8" s="154">
        <f>M100+M122+M131</f>
        <v>1793</v>
      </c>
      <c r="N8" s="154">
        <f>N100+N122+N131</f>
        <v>1936</v>
      </c>
      <c r="O8" s="154">
        <f>O100+O122+O131</f>
        <v>1319</v>
      </c>
    </row>
    <row r="9" spans="1:15" ht="13.5">
      <c r="A9" s="153" t="s">
        <v>267</v>
      </c>
      <c r="B9" s="154">
        <f>B142+B163+B179</f>
        <v>4282</v>
      </c>
      <c r="C9" s="154">
        <f>C142+C163+C179</f>
        <v>4256</v>
      </c>
      <c r="D9" s="154">
        <f>D142+D163+D179</f>
        <v>4174</v>
      </c>
      <c r="E9" s="154">
        <f>E142+E163+E179</f>
        <v>4112</v>
      </c>
      <c r="F9" s="154">
        <v>4093</v>
      </c>
      <c r="G9" s="154">
        <v>4028</v>
      </c>
      <c r="H9" s="154">
        <v>3969</v>
      </c>
      <c r="I9" s="154">
        <v>3898</v>
      </c>
      <c r="J9" s="154">
        <v>3811</v>
      </c>
      <c r="K9" s="154">
        <v>3748</v>
      </c>
      <c r="L9" s="147">
        <f>L142+L163+L179</f>
        <v>3674</v>
      </c>
      <c r="M9" s="154">
        <f>M142+M163+M179</f>
        <v>1698</v>
      </c>
      <c r="N9" s="154">
        <f>N142+N163+N179</f>
        <v>1976</v>
      </c>
      <c r="O9" s="154">
        <f>O142+O163+O179</f>
        <v>1394</v>
      </c>
    </row>
    <row r="10" spans="1:15" ht="13.5">
      <c r="A10" s="153" t="s">
        <v>268</v>
      </c>
      <c r="B10" s="154">
        <f>B192+B206+B220</f>
        <v>4687</v>
      </c>
      <c r="C10" s="154">
        <f>C192+C206+C220</f>
        <v>4733</v>
      </c>
      <c r="D10" s="154">
        <f>D192+D206+D220</f>
        <v>4792</v>
      </c>
      <c r="E10" s="154">
        <f>E192+E206+E220</f>
        <v>4782</v>
      </c>
      <c r="F10" s="154">
        <v>4772</v>
      </c>
      <c r="G10" s="154">
        <v>4737</v>
      </c>
      <c r="H10" s="154">
        <v>4770</v>
      </c>
      <c r="I10" s="154">
        <v>4681</v>
      </c>
      <c r="J10" s="154">
        <v>4600</v>
      </c>
      <c r="K10" s="154">
        <v>4584</v>
      </c>
      <c r="L10" s="147">
        <f>L192+L206+L220</f>
        <v>4502</v>
      </c>
      <c r="M10" s="154">
        <f>M192+M206+M220</f>
        <v>2169</v>
      </c>
      <c r="N10" s="154">
        <f>N192+N206+N220</f>
        <v>2333</v>
      </c>
      <c r="O10" s="154">
        <f>O192+O206+O220</f>
        <v>1629</v>
      </c>
    </row>
    <row r="11" spans="1:15" ht="13.5">
      <c r="A11" s="153" t="s">
        <v>269</v>
      </c>
      <c r="B11" s="154">
        <f>B226+B242+B271+B285</f>
        <v>15771</v>
      </c>
      <c r="C11" s="154">
        <f>C226+C242+C271+C285</f>
        <v>15855</v>
      </c>
      <c r="D11" s="154">
        <f>D226+D242+D271+D285</f>
        <v>16025</v>
      </c>
      <c r="E11" s="154">
        <f>E226+E242+E271+E285</f>
        <v>16102</v>
      </c>
      <c r="F11" s="154">
        <v>16096</v>
      </c>
      <c r="G11" s="154">
        <v>16139</v>
      </c>
      <c r="H11" s="154">
        <v>16137</v>
      </c>
      <c r="I11" s="154">
        <v>16143</v>
      </c>
      <c r="J11" s="154">
        <v>16117</v>
      </c>
      <c r="K11" s="154">
        <v>16036</v>
      </c>
      <c r="L11" s="147">
        <f>L226+L242+L271+L285</f>
        <v>16105</v>
      </c>
      <c r="M11" s="154">
        <f>M226+M242+M271+M285</f>
        <v>7797</v>
      </c>
      <c r="N11" s="154">
        <f>N226+N242+N271+N285</f>
        <v>8308</v>
      </c>
      <c r="O11" s="154">
        <f>O226+O242+O271+O285</f>
        <v>5808</v>
      </c>
    </row>
    <row r="12" spans="1:15" ht="13.5">
      <c r="A12" s="153" t="s">
        <v>270</v>
      </c>
      <c r="B12" s="154">
        <f>B302</f>
        <v>4152</v>
      </c>
      <c r="C12" s="154">
        <f>C302</f>
        <v>4207</v>
      </c>
      <c r="D12" s="154">
        <f>D302</f>
        <v>4238</v>
      </c>
      <c r="E12" s="154">
        <f>E302</f>
        <v>4278</v>
      </c>
      <c r="F12" s="154">
        <v>4265</v>
      </c>
      <c r="G12" s="154">
        <v>4243</v>
      </c>
      <c r="H12" s="154">
        <v>4145</v>
      </c>
      <c r="I12" s="154">
        <v>4103</v>
      </c>
      <c r="J12" s="154">
        <v>4030</v>
      </c>
      <c r="K12" s="154">
        <v>3987</v>
      </c>
      <c r="L12" s="147">
        <f>L302</f>
        <v>3931</v>
      </c>
      <c r="M12" s="154">
        <f>M302</f>
        <v>1923</v>
      </c>
      <c r="N12" s="154">
        <f>N302</f>
        <v>2008</v>
      </c>
      <c r="O12" s="154">
        <f>O302</f>
        <v>1286</v>
      </c>
    </row>
    <row r="13" spans="1:15" ht="13.5">
      <c r="A13" s="153" t="s">
        <v>271</v>
      </c>
      <c r="B13" s="154">
        <v>47222</v>
      </c>
      <c r="C13" s="154">
        <v>47330</v>
      </c>
      <c r="D13" s="154">
        <v>47361</v>
      </c>
      <c r="E13" s="154">
        <v>47335</v>
      </c>
      <c r="F13" s="154">
        <v>47142</v>
      </c>
      <c r="G13" s="154">
        <v>46835</v>
      </c>
      <c r="H13" s="154">
        <v>46552</v>
      </c>
      <c r="I13" s="154">
        <v>46172</v>
      </c>
      <c r="J13" s="154">
        <v>45772</v>
      </c>
      <c r="K13" s="154">
        <v>45251</v>
      </c>
      <c r="L13" s="147">
        <v>44787</v>
      </c>
      <c r="M13" s="154">
        <v>21537</v>
      </c>
      <c r="N13" s="154">
        <v>23250</v>
      </c>
      <c r="O13" s="154">
        <v>16020</v>
      </c>
    </row>
    <row r="14" spans="1:15" ht="13.5">
      <c r="A14" s="153" t="s">
        <v>272</v>
      </c>
      <c r="B14" s="154">
        <v>412</v>
      </c>
      <c r="C14" s="154">
        <v>404</v>
      </c>
      <c r="D14" s="154">
        <v>504</v>
      </c>
      <c r="E14" s="154">
        <v>494</v>
      </c>
      <c r="F14" s="154">
        <v>491</v>
      </c>
      <c r="G14" s="154">
        <v>532</v>
      </c>
      <c r="H14" s="154">
        <v>571</v>
      </c>
      <c r="I14" s="154">
        <v>549</v>
      </c>
      <c r="J14" s="154">
        <v>525</v>
      </c>
      <c r="K14" s="154">
        <v>515</v>
      </c>
      <c r="L14" s="147">
        <v>565</v>
      </c>
      <c r="M14" s="154">
        <v>228</v>
      </c>
      <c r="N14" s="154">
        <v>337</v>
      </c>
      <c r="O14" s="154">
        <v>319</v>
      </c>
    </row>
    <row r="15" spans="1:15" ht="13.5">
      <c r="A15" s="153" t="s">
        <v>234</v>
      </c>
      <c r="B15" s="154">
        <v>11165</v>
      </c>
      <c r="C15" s="154">
        <v>11379</v>
      </c>
      <c r="D15" s="154">
        <v>11636</v>
      </c>
      <c r="E15" s="154">
        <v>11776</v>
      </c>
      <c r="F15" s="154">
        <v>11927</v>
      </c>
      <c r="G15" s="154">
        <v>11965</v>
      </c>
      <c r="H15" s="154">
        <v>12000</v>
      </c>
      <c r="I15" s="154">
        <v>12126</v>
      </c>
      <c r="J15" s="154">
        <v>12265</v>
      </c>
      <c r="K15" s="154">
        <v>12303</v>
      </c>
      <c r="L15" s="147">
        <v>12457</v>
      </c>
      <c r="M15" s="154">
        <v>5129</v>
      </c>
      <c r="N15" s="154">
        <v>7328</v>
      </c>
      <c r="O15" s="154"/>
    </row>
    <row r="16" spans="1:15" ht="13.5">
      <c r="A16" s="153" t="s">
        <v>273</v>
      </c>
      <c r="B16" s="155">
        <f>B15/B6*100</f>
        <v>23.439140110005457</v>
      </c>
      <c r="C16" s="155">
        <f>C15/C6*100</f>
        <v>23.83835421292999</v>
      </c>
      <c r="D16" s="155">
        <f>D15/D6*100</f>
        <v>24.310038650370835</v>
      </c>
      <c r="E16" s="155">
        <f>E15/E6*100</f>
        <v>24.621045809027994</v>
      </c>
      <c r="F16" s="155">
        <v>25.039363466504316</v>
      </c>
      <c r="G16" s="156">
        <v>25.26</v>
      </c>
      <c r="H16" s="156">
        <v>25.46527173567048</v>
      </c>
      <c r="I16" s="156">
        <v>25.95406776396053</v>
      </c>
      <c r="J16" s="156">
        <v>26.49199732164071</v>
      </c>
      <c r="K16" s="156">
        <f>K15/K6*100</f>
        <v>26.882401782983003</v>
      </c>
      <c r="L16" s="148">
        <f>L15/L6*100</f>
        <v>27.467366378550008</v>
      </c>
      <c r="M16" s="156">
        <f>M15/M6*100</f>
        <v>23.565357224902368</v>
      </c>
      <c r="N16" s="156">
        <f>N15/N6*100</f>
        <v>31.06796116504854</v>
      </c>
      <c r="O16" s="156"/>
    </row>
    <row r="17" spans="1:15" ht="13.5">
      <c r="A17" s="153"/>
      <c r="B17" s="154"/>
      <c r="C17" s="154"/>
      <c r="D17" s="154"/>
      <c r="E17" s="154"/>
      <c r="F17" s="154"/>
      <c r="G17" s="154"/>
      <c r="H17" s="154"/>
      <c r="I17" s="154"/>
      <c r="J17" s="154"/>
      <c r="K17" s="154"/>
      <c r="L17" s="147"/>
      <c r="M17" s="154"/>
      <c r="N17" s="154"/>
      <c r="O17" s="154"/>
    </row>
    <row r="18" spans="1:15" ht="13.5">
      <c r="A18" s="153" t="s">
        <v>274</v>
      </c>
      <c r="B18" s="154">
        <f>SUM(B19:B36)</f>
        <v>4268</v>
      </c>
      <c r="C18" s="154">
        <f>SUM(C19:C36)</f>
        <v>4206</v>
      </c>
      <c r="D18" s="154">
        <f>SUM(D19:D36)</f>
        <v>4142</v>
      </c>
      <c r="E18" s="154">
        <v>4092</v>
      </c>
      <c r="F18" s="154">
        <v>4067</v>
      </c>
      <c r="G18" s="154">
        <v>3992</v>
      </c>
      <c r="H18" s="154">
        <v>3933</v>
      </c>
      <c r="I18" s="154">
        <v>3902</v>
      </c>
      <c r="J18" s="154">
        <v>3885</v>
      </c>
      <c r="K18" s="154">
        <f>SUM(K19:K36)</f>
        <v>3815</v>
      </c>
      <c r="L18" s="147">
        <f>SUM(L19:L36)</f>
        <v>3733</v>
      </c>
      <c r="M18" s="154">
        <f>SUM(M19:M36)</f>
        <v>1684</v>
      </c>
      <c r="N18" s="154">
        <f>SUM(N19:N36)</f>
        <v>2049</v>
      </c>
      <c r="O18" s="154">
        <f>SUM(O19:O36)</f>
        <v>1586</v>
      </c>
    </row>
    <row r="19" spans="1:15" ht="13.5">
      <c r="A19" s="153" t="s">
        <v>275</v>
      </c>
      <c r="B19" s="154">
        <v>515</v>
      </c>
      <c r="C19" s="154">
        <v>506</v>
      </c>
      <c r="D19" s="154">
        <v>498</v>
      </c>
      <c r="E19" s="154">
        <v>500</v>
      </c>
      <c r="F19" s="154">
        <v>491</v>
      </c>
      <c r="G19" s="154">
        <v>502</v>
      </c>
      <c r="H19" s="154">
        <v>515</v>
      </c>
      <c r="I19" s="154">
        <v>522</v>
      </c>
      <c r="J19" s="154">
        <v>529</v>
      </c>
      <c r="K19" s="154">
        <v>524</v>
      </c>
      <c r="L19" s="147">
        <f aca="true" t="shared" si="0" ref="L19:L34">SUM(M19:N19)</f>
        <v>511</v>
      </c>
      <c r="M19" s="154">
        <v>243</v>
      </c>
      <c r="N19" s="154">
        <v>268</v>
      </c>
      <c r="O19" s="154">
        <v>211</v>
      </c>
    </row>
    <row r="20" spans="1:15" ht="13.5">
      <c r="A20" s="153" t="s">
        <v>276</v>
      </c>
      <c r="B20" s="154">
        <v>360</v>
      </c>
      <c r="C20" s="154">
        <v>365</v>
      </c>
      <c r="D20" s="154">
        <v>360</v>
      </c>
      <c r="E20" s="154">
        <v>333</v>
      </c>
      <c r="F20" s="154">
        <v>329</v>
      </c>
      <c r="G20" s="154">
        <v>326</v>
      </c>
      <c r="H20" s="154">
        <v>328</v>
      </c>
      <c r="I20" s="154">
        <v>324</v>
      </c>
      <c r="J20" s="154">
        <v>332</v>
      </c>
      <c r="K20" s="154">
        <v>325</v>
      </c>
      <c r="L20" s="147">
        <f t="shared" si="0"/>
        <v>323</v>
      </c>
      <c r="M20" s="154">
        <v>157</v>
      </c>
      <c r="N20" s="154">
        <v>166</v>
      </c>
      <c r="O20" s="154">
        <v>147</v>
      </c>
    </row>
    <row r="21" spans="1:15" ht="13.5">
      <c r="A21" s="153" t="s">
        <v>277</v>
      </c>
      <c r="B21" s="154">
        <v>478</v>
      </c>
      <c r="C21" s="154">
        <v>477</v>
      </c>
      <c r="D21" s="154">
        <v>457</v>
      </c>
      <c r="E21" s="154">
        <v>473</v>
      </c>
      <c r="F21" s="154">
        <v>491</v>
      </c>
      <c r="G21" s="154">
        <v>476</v>
      </c>
      <c r="H21" s="154">
        <v>450</v>
      </c>
      <c r="I21" s="154">
        <v>472</v>
      </c>
      <c r="J21" s="154">
        <v>467</v>
      </c>
      <c r="K21" s="154">
        <v>454</v>
      </c>
      <c r="L21" s="147">
        <f t="shared" si="0"/>
        <v>437</v>
      </c>
      <c r="M21" s="154">
        <v>201</v>
      </c>
      <c r="N21" s="154">
        <v>236</v>
      </c>
      <c r="O21" s="154">
        <v>198</v>
      </c>
    </row>
    <row r="22" spans="1:15" ht="13.5">
      <c r="A22" s="153" t="s">
        <v>278</v>
      </c>
      <c r="B22" s="154">
        <v>222</v>
      </c>
      <c r="C22" s="154">
        <v>218</v>
      </c>
      <c r="D22" s="154">
        <v>210</v>
      </c>
      <c r="E22" s="154">
        <v>208</v>
      </c>
      <c r="F22" s="154">
        <v>197</v>
      </c>
      <c r="G22" s="154">
        <v>183</v>
      </c>
      <c r="H22" s="154">
        <v>177</v>
      </c>
      <c r="I22" s="154">
        <v>166</v>
      </c>
      <c r="J22" s="154">
        <v>171</v>
      </c>
      <c r="K22" s="154">
        <v>182</v>
      </c>
      <c r="L22" s="147">
        <f t="shared" si="0"/>
        <v>178</v>
      </c>
      <c r="M22" s="154">
        <v>69</v>
      </c>
      <c r="N22" s="154">
        <v>109</v>
      </c>
      <c r="O22" s="154">
        <v>84</v>
      </c>
    </row>
    <row r="23" spans="1:15" ht="13.5">
      <c r="A23" s="153" t="s">
        <v>279</v>
      </c>
      <c r="B23" s="154">
        <v>542</v>
      </c>
      <c r="C23" s="154">
        <v>506</v>
      </c>
      <c r="D23" s="154">
        <v>557</v>
      </c>
      <c r="E23" s="154">
        <v>547</v>
      </c>
      <c r="F23" s="154">
        <v>529</v>
      </c>
      <c r="G23" s="154">
        <v>515</v>
      </c>
      <c r="H23" s="154">
        <v>507</v>
      </c>
      <c r="I23" s="154">
        <v>502</v>
      </c>
      <c r="J23" s="154">
        <v>503</v>
      </c>
      <c r="K23" s="154">
        <v>499</v>
      </c>
      <c r="L23" s="147">
        <f t="shared" si="0"/>
        <v>496</v>
      </c>
      <c r="M23" s="154">
        <v>223</v>
      </c>
      <c r="N23" s="154">
        <v>273</v>
      </c>
      <c r="O23" s="154">
        <v>195</v>
      </c>
    </row>
    <row r="24" spans="1:15" ht="13.5">
      <c r="A24" s="153" t="s">
        <v>280</v>
      </c>
      <c r="B24" s="154">
        <v>144</v>
      </c>
      <c r="C24" s="154">
        <v>151</v>
      </c>
      <c r="D24" s="154">
        <v>141</v>
      </c>
      <c r="E24" s="154">
        <v>146</v>
      </c>
      <c r="F24" s="154">
        <v>154</v>
      </c>
      <c r="G24" s="154">
        <v>149</v>
      </c>
      <c r="H24" s="154">
        <v>143</v>
      </c>
      <c r="I24" s="154">
        <v>151</v>
      </c>
      <c r="J24" s="154">
        <v>142</v>
      </c>
      <c r="K24" s="154">
        <v>135</v>
      </c>
      <c r="L24" s="147">
        <f t="shared" si="0"/>
        <v>132</v>
      </c>
      <c r="M24" s="154">
        <v>48</v>
      </c>
      <c r="N24" s="154">
        <v>84</v>
      </c>
      <c r="O24" s="154">
        <v>69</v>
      </c>
    </row>
    <row r="25" spans="1:15" ht="13.5">
      <c r="A25" s="153" t="s">
        <v>281</v>
      </c>
      <c r="B25" s="154">
        <v>313</v>
      </c>
      <c r="C25" s="154">
        <v>310</v>
      </c>
      <c r="D25" s="154">
        <v>301</v>
      </c>
      <c r="E25" s="154">
        <v>313</v>
      </c>
      <c r="F25" s="154">
        <v>322</v>
      </c>
      <c r="G25" s="154">
        <v>327</v>
      </c>
      <c r="H25" s="154">
        <v>320</v>
      </c>
      <c r="I25" s="154">
        <v>320</v>
      </c>
      <c r="J25" s="154">
        <v>313</v>
      </c>
      <c r="K25" s="154">
        <v>307</v>
      </c>
      <c r="L25" s="147">
        <f t="shared" si="0"/>
        <v>303</v>
      </c>
      <c r="M25" s="154">
        <v>146</v>
      </c>
      <c r="N25" s="154">
        <v>157</v>
      </c>
      <c r="O25" s="154">
        <v>130</v>
      </c>
    </row>
    <row r="26" spans="1:15" ht="13.5">
      <c r="A26" s="153" t="s">
        <v>282</v>
      </c>
      <c r="B26" s="154">
        <v>345</v>
      </c>
      <c r="C26" s="154">
        <v>346</v>
      </c>
      <c r="D26" s="154">
        <v>324</v>
      </c>
      <c r="E26" s="154">
        <v>316</v>
      </c>
      <c r="F26" s="154">
        <v>311</v>
      </c>
      <c r="G26" s="154">
        <v>307</v>
      </c>
      <c r="H26" s="154">
        <v>300</v>
      </c>
      <c r="I26" s="154">
        <v>291</v>
      </c>
      <c r="J26" s="154">
        <v>297</v>
      </c>
      <c r="K26" s="154">
        <v>287</v>
      </c>
      <c r="L26" s="147">
        <f t="shared" si="0"/>
        <v>284</v>
      </c>
      <c r="M26" s="154">
        <v>127</v>
      </c>
      <c r="N26" s="154">
        <v>157</v>
      </c>
      <c r="O26" s="154">
        <v>111</v>
      </c>
    </row>
    <row r="27" spans="1:15" ht="13.5">
      <c r="A27" s="153" t="s">
        <v>283</v>
      </c>
      <c r="B27" s="154">
        <v>53</v>
      </c>
      <c r="C27" s="154">
        <v>48</v>
      </c>
      <c r="D27" s="154">
        <v>52</v>
      </c>
      <c r="E27" s="154">
        <v>53</v>
      </c>
      <c r="F27" s="154">
        <v>46</v>
      </c>
      <c r="G27" s="154">
        <v>46</v>
      </c>
      <c r="H27" s="154">
        <v>44</v>
      </c>
      <c r="I27" s="154">
        <v>46</v>
      </c>
      <c r="J27" s="154">
        <v>44</v>
      </c>
      <c r="K27" s="154">
        <v>43</v>
      </c>
      <c r="L27" s="147">
        <f t="shared" si="0"/>
        <v>41</v>
      </c>
      <c r="M27" s="154">
        <v>19</v>
      </c>
      <c r="N27" s="154">
        <v>22</v>
      </c>
      <c r="O27" s="154">
        <v>17</v>
      </c>
    </row>
    <row r="28" spans="1:15" ht="13.5">
      <c r="A28" s="153" t="s">
        <v>284</v>
      </c>
      <c r="B28" s="154">
        <v>286</v>
      </c>
      <c r="C28" s="154">
        <v>287</v>
      </c>
      <c r="D28" s="154">
        <v>281</v>
      </c>
      <c r="E28" s="154">
        <v>277</v>
      </c>
      <c r="F28" s="154">
        <v>289</v>
      </c>
      <c r="G28" s="154">
        <v>281</v>
      </c>
      <c r="H28" s="154">
        <v>285</v>
      </c>
      <c r="I28" s="154">
        <v>280</v>
      </c>
      <c r="J28" s="154">
        <v>277</v>
      </c>
      <c r="K28" s="154">
        <v>276</v>
      </c>
      <c r="L28" s="147">
        <f t="shared" si="0"/>
        <v>267</v>
      </c>
      <c r="M28" s="154">
        <v>122</v>
      </c>
      <c r="N28" s="154">
        <v>145</v>
      </c>
      <c r="O28" s="154">
        <v>110</v>
      </c>
    </row>
    <row r="29" spans="1:15" ht="13.5">
      <c r="A29" s="153" t="s">
        <v>285</v>
      </c>
      <c r="B29" s="154">
        <v>189</v>
      </c>
      <c r="C29" s="154">
        <v>188</v>
      </c>
      <c r="D29" s="154">
        <v>179</v>
      </c>
      <c r="E29" s="154">
        <v>182</v>
      </c>
      <c r="F29" s="154">
        <v>184</v>
      </c>
      <c r="G29" s="154">
        <v>179</v>
      </c>
      <c r="H29" s="154">
        <v>173</v>
      </c>
      <c r="I29" s="154">
        <v>160</v>
      </c>
      <c r="J29" s="154">
        <v>161</v>
      </c>
      <c r="K29" s="154">
        <v>150</v>
      </c>
      <c r="L29" s="147">
        <f t="shared" si="0"/>
        <v>149</v>
      </c>
      <c r="M29" s="154">
        <v>61</v>
      </c>
      <c r="N29" s="154">
        <v>88</v>
      </c>
      <c r="O29" s="154">
        <v>65</v>
      </c>
    </row>
    <row r="30" spans="1:15" ht="13.5">
      <c r="A30" s="153" t="s">
        <v>286</v>
      </c>
      <c r="B30" s="154">
        <v>198</v>
      </c>
      <c r="C30" s="154">
        <v>197</v>
      </c>
      <c r="D30" s="154">
        <v>192</v>
      </c>
      <c r="E30" s="154">
        <v>190</v>
      </c>
      <c r="F30" s="154">
        <v>190</v>
      </c>
      <c r="G30" s="154">
        <v>186</v>
      </c>
      <c r="H30" s="154">
        <v>174</v>
      </c>
      <c r="I30" s="154">
        <v>171</v>
      </c>
      <c r="J30" s="154">
        <v>169</v>
      </c>
      <c r="K30" s="154">
        <v>166</v>
      </c>
      <c r="L30" s="147">
        <f t="shared" si="0"/>
        <v>157</v>
      </c>
      <c r="M30" s="154">
        <v>64</v>
      </c>
      <c r="N30" s="154">
        <v>93</v>
      </c>
      <c r="O30" s="154">
        <v>66</v>
      </c>
    </row>
    <row r="31" spans="1:15" ht="13.5">
      <c r="A31" s="153" t="s">
        <v>287</v>
      </c>
      <c r="B31" s="154">
        <v>207</v>
      </c>
      <c r="C31" s="154">
        <v>203</v>
      </c>
      <c r="D31" s="154">
        <v>195</v>
      </c>
      <c r="E31" s="154">
        <v>193</v>
      </c>
      <c r="F31" s="154">
        <v>186</v>
      </c>
      <c r="G31" s="154">
        <v>176</v>
      </c>
      <c r="H31" s="154">
        <v>172</v>
      </c>
      <c r="I31" s="154">
        <v>170</v>
      </c>
      <c r="J31" s="154">
        <v>166</v>
      </c>
      <c r="K31" s="154">
        <v>163</v>
      </c>
      <c r="L31" s="147">
        <f t="shared" si="0"/>
        <v>152</v>
      </c>
      <c r="M31" s="154">
        <v>67</v>
      </c>
      <c r="N31" s="154">
        <v>85</v>
      </c>
      <c r="O31" s="154">
        <v>54</v>
      </c>
    </row>
    <row r="32" spans="1:15" ht="13.5">
      <c r="A32" s="153" t="s">
        <v>288</v>
      </c>
      <c r="B32" s="154">
        <v>108</v>
      </c>
      <c r="C32" s="154">
        <v>107</v>
      </c>
      <c r="D32" s="154">
        <v>105</v>
      </c>
      <c r="E32" s="154">
        <v>105</v>
      </c>
      <c r="F32" s="154">
        <v>102</v>
      </c>
      <c r="G32" s="154">
        <v>101</v>
      </c>
      <c r="H32" s="154">
        <v>104</v>
      </c>
      <c r="I32" s="154">
        <v>99</v>
      </c>
      <c r="J32" s="154">
        <v>92</v>
      </c>
      <c r="K32" s="154">
        <v>91</v>
      </c>
      <c r="L32" s="147">
        <f t="shared" si="0"/>
        <v>91</v>
      </c>
      <c r="M32" s="154">
        <v>44</v>
      </c>
      <c r="N32" s="154">
        <v>47</v>
      </c>
      <c r="O32" s="154">
        <v>31</v>
      </c>
    </row>
    <row r="33" spans="1:15" ht="13.5">
      <c r="A33" s="153" t="s">
        <v>289</v>
      </c>
      <c r="B33" s="154">
        <v>103</v>
      </c>
      <c r="C33" s="154">
        <v>88</v>
      </c>
      <c r="D33" s="154">
        <v>84</v>
      </c>
      <c r="E33" s="154">
        <v>91</v>
      </c>
      <c r="F33" s="154">
        <v>87</v>
      </c>
      <c r="G33" s="154">
        <v>87</v>
      </c>
      <c r="H33" s="154">
        <v>90</v>
      </c>
      <c r="I33" s="154">
        <v>86</v>
      </c>
      <c r="J33" s="154">
        <v>83</v>
      </c>
      <c r="K33" s="154">
        <v>81</v>
      </c>
      <c r="L33" s="147">
        <f t="shared" si="0"/>
        <v>85</v>
      </c>
      <c r="M33" s="154">
        <v>41</v>
      </c>
      <c r="N33" s="154">
        <v>44</v>
      </c>
      <c r="O33" s="154">
        <v>39</v>
      </c>
    </row>
    <row r="34" spans="1:15" ht="13.5">
      <c r="A34" s="153" t="s">
        <v>290</v>
      </c>
      <c r="B34" s="154"/>
      <c r="C34" s="154"/>
      <c r="D34" s="154"/>
      <c r="E34" s="154"/>
      <c r="F34" s="154"/>
      <c r="G34" s="154"/>
      <c r="H34" s="154"/>
      <c r="I34" s="154"/>
      <c r="J34" s="154"/>
      <c r="K34" s="154"/>
      <c r="L34" s="147">
        <f t="shared" si="0"/>
        <v>127</v>
      </c>
      <c r="M34" s="154">
        <v>52</v>
      </c>
      <c r="N34" s="154">
        <v>75</v>
      </c>
      <c r="O34" s="154">
        <v>59</v>
      </c>
    </row>
    <row r="35" spans="1:15" ht="13.5">
      <c r="A35" s="153" t="s">
        <v>291</v>
      </c>
      <c r="B35" s="154">
        <v>46</v>
      </c>
      <c r="C35" s="154">
        <v>48</v>
      </c>
      <c r="D35" s="154">
        <v>48</v>
      </c>
      <c r="E35" s="154">
        <v>46</v>
      </c>
      <c r="F35" s="154">
        <v>42</v>
      </c>
      <c r="G35" s="154">
        <v>47</v>
      </c>
      <c r="H35" s="154">
        <v>45</v>
      </c>
      <c r="I35" s="154">
        <v>41</v>
      </c>
      <c r="J35" s="154">
        <v>40</v>
      </c>
      <c r="K35" s="154">
        <v>42</v>
      </c>
      <c r="L35" s="147"/>
      <c r="M35" s="154"/>
      <c r="N35" s="154"/>
      <c r="O35" s="154"/>
    </row>
    <row r="36" spans="1:15" ht="13.5">
      <c r="A36" s="153" t="s">
        <v>292</v>
      </c>
      <c r="B36" s="154">
        <v>159</v>
      </c>
      <c r="C36" s="154">
        <v>161</v>
      </c>
      <c r="D36" s="154">
        <v>158</v>
      </c>
      <c r="E36" s="154">
        <v>119</v>
      </c>
      <c r="F36" s="154">
        <v>117</v>
      </c>
      <c r="G36" s="154">
        <v>104</v>
      </c>
      <c r="H36" s="154">
        <v>106</v>
      </c>
      <c r="I36" s="154">
        <v>101</v>
      </c>
      <c r="J36" s="154">
        <v>99</v>
      </c>
      <c r="K36" s="154">
        <v>90</v>
      </c>
      <c r="L36" s="147"/>
      <c r="M36" s="154"/>
      <c r="N36" s="154"/>
      <c r="O36" s="154"/>
    </row>
    <row r="37" spans="1:15" ht="13.5">
      <c r="A37" s="153"/>
      <c r="B37" s="154"/>
      <c r="C37" s="154"/>
      <c r="D37" s="154"/>
      <c r="E37" s="154"/>
      <c r="F37" s="154"/>
      <c r="G37" s="154"/>
      <c r="H37" s="154"/>
      <c r="I37" s="154"/>
      <c r="J37" s="154"/>
      <c r="K37" s="154"/>
      <c r="L37" s="147"/>
      <c r="M37" s="154"/>
      <c r="N37" s="154"/>
      <c r="O37" s="154"/>
    </row>
    <row r="38" spans="1:15" ht="13.5">
      <c r="A38" s="153" t="s">
        <v>293</v>
      </c>
      <c r="B38" s="154">
        <f>SUM(B39:B53)</f>
        <v>2570</v>
      </c>
      <c r="C38" s="154">
        <f>SUM(C39:C53)</f>
        <v>2546</v>
      </c>
      <c r="D38" s="154">
        <f>SUM(D39:D53)</f>
        <v>2510</v>
      </c>
      <c r="E38" s="154">
        <v>2490</v>
      </c>
      <c r="F38" s="154">
        <v>2454</v>
      </c>
      <c r="G38" s="154">
        <v>2489</v>
      </c>
      <c r="H38" s="154">
        <v>2472</v>
      </c>
      <c r="I38" s="154">
        <v>2412</v>
      </c>
      <c r="J38" s="154">
        <v>2430</v>
      </c>
      <c r="K38" s="154">
        <f>SUM(K39:K53)</f>
        <v>2389</v>
      </c>
      <c r="L38" s="147">
        <f>SUM(L39:L53)</f>
        <v>2361</v>
      </c>
      <c r="M38" s="154">
        <f>SUM(M39:M53)</f>
        <v>1142</v>
      </c>
      <c r="N38" s="154">
        <f>SUM(N39:N53)</f>
        <v>1219</v>
      </c>
      <c r="O38" s="154">
        <f>SUM(O39:O53)</f>
        <v>866</v>
      </c>
    </row>
    <row r="39" spans="1:15" ht="13.5">
      <c r="A39" s="153" t="s">
        <v>294</v>
      </c>
      <c r="B39" s="154">
        <v>387</v>
      </c>
      <c r="C39" s="154">
        <v>384</v>
      </c>
      <c r="D39" s="154">
        <v>394</v>
      </c>
      <c r="E39" s="154">
        <v>402</v>
      </c>
      <c r="F39" s="154">
        <v>413</v>
      </c>
      <c r="G39" s="154">
        <v>395</v>
      </c>
      <c r="H39" s="154">
        <v>401</v>
      </c>
      <c r="I39" s="154">
        <v>383</v>
      </c>
      <c r="J39" s="154">
        <v>392</v>
      </c>
      <c r="K39" s="154">
        <v>384</v>
      </c>
      <c r="L39" s="147">
        <f aca="true" t="shared" si="1" ref="L39:L53">SUM(M39:N39)</f>
        <v>377</v>
      </c>
      <c r="M39" s="154">
        <v>192</v>
      </c>
      <c r="N39" s="154">
        <v>185</v>
      </c>
      <c r="O39" s="154">
        <v>130</v>
      </c>
    </row>
    <row r="40" spans="1:15" ht="13.5">
      <c r="A40" s="153" t="s">
        <v>295</v>
      </c>
      <c r="B40" s="154">
        <v>93</v>
      </c>
      <c r="C40" s="154">
        <v>94</v>
      </c>
      <c r="D40" s="154">
        <v>96</v>
      </c>
      <c r="E40" s="154">
        <v>91</v>
      </c>
      <c r="F40" s="154">
        <v>80</v>
      </c>
      <c r="G40" s="154">
        <v>76</v>
      </c>
      <c r="H40" s="154">
        <v>78</v>
      </c>
      <c r="I40" s="154">
        <v>69</v>
      </c>
      <c r="J40" s="154">
        <v>68</v>
      </c>
      <c r="K40" s="154">
        <v>64</v>
      </c>
      <c r="L40" s="147">
        <f t="shared" si="1"/>
        <v>62</v>
      </c>
      <c r="M40" s="154">
        <v>30</v>
      </c>
      <c r="N40" s="154">
        <v>32</v>
      </c>
      <c r="O40" s="154">
        <v>29</v>
      </c>
    </row>
    <row r="41" spans="1:15" ht="13.5">
      <c r="A41" s="153" t="s">
        <v>296</v>
      </c>
      <c r="B41" s="154">
        <v>552</v>
      </c>
      <c r="C41" s="154">
        <v>552</v>
      </c>
      <c r="D41" s="154">
        <v>532</v>
      </c>
      <c r="E41" s="154">
        <v>527</v>
      </c>
      <c r="F41" s="154">
        <v>510</v>
      </c>
      <c r="G41" s="154">
        <v>625</v>
      </c>
      <c r="H41" s="154">
        <v>633</v>
      </c>
      <c r="I41" s="154">
        <v>632</v>
      </c>
      <c r="J41" s="154">
        <v>647</v>
      </c>
      <c r="K41" s="154">
        <v>641</v>
      </c>
      <c r="L41" s="147">
        <f t="shared" si="1"/>
        <v>645</v>
      </c>
      <c r="M41" s="154">
        <v>307</v>
      </c>
      <c r="N41" s="154">
        <v>338</v>
      </c>
      <c r="O41" s="154">
        <v>250</v>
      </c>
    </row>
    <row r="42" spans="1:15" ht="13.5">
      <c r="A42" s="153" t="s">
        <v>297</v>
      </c>
      <c r="B42" s="154">
        <v>151</v>
      </c>
      <c r="C42" s="154">
        <v>151</v>
      </c>
      <c r="D42" s="154">
        <v>134</v>
      </c>
      <c r="E42" s="154">
        <v>136</v>
      </c>
      <c r="F42" s="154">
        <v>139</v>
      </c>
      <c r="G42" s="154">
        <v>136</v>
      </c>
      <c r="H42" s="154">
        <v>132</v>
      </c>
      <c r="I42" s="154">
        <v>129</v>
      </c>
      <c r="J42" s="154">
        <v>128</v>
      </c>
      <c r="K42" s="154">
        <v>129</v>
      </c>
      <c r="L42" s="147">
        <f t="shared" si="1"/>
        <v>133</v>
      </c>
      <c r="M42" s="154">
        <v>55</v>
      </c>
      <c r="N42" s="154">
        <v>78</v>
      </c>
      <c r="O42" s="154">
        <v>48</v>
      </c>
    </row>
    <row r="43" spans="1:15" ht="13.5">
      <c r="A43" s="153" t="s">
        <v>298</v>
      </c>
      <c r="B43" s="154">
        <v>95</v>
      </c>
      <c r="C43" s="154">
        <v>90</v>
      </c>
      <c r="D43" s="154">
        <v>89</v>
      </c>
      <c r="E43" s="154">
        <v>92</v>
      </c>
      <c r="F43" s="154">
        <v>93</v>
      </c>
      <c r="G43" s="154">
        <v>95</v>
      </c>
      <c r="H43" s="154">
        <v>92</v>
      </c>
      <c r="I43" s="154">
        <v>90</v>
      </c>
      <c r="J43" s="154">
        <v>85</v>
      </c>
      <c r="K43" s="154">
        <v>84</v>
      </c>
      <c r="L43" s="147">
        <f t="shared" si="1"/>
        <v>82</v>
      </c>
      <c r="M43" s="154">
        <v>43</v>
      </c>
      <c r="N43" s="154">
        <v>39</v>
      </c>
      <c r="O43" s="154">
        <v>31</v>
      </c>
    </row>
    <row r="44" spans="1:15" ht="13.5">
      <c r="A44" s="153" t="s">
        <v>299</v>
      </c>
      <c r="B44" s="154">
        <v>165</v>
      </c>
      <c r="C44" s="154">
        <v>169</v>
      </c>
      <c r="D44" s="154">
        <v>170</v>
      </c>
      <c r="E44" s="154">
        <v>172</v>
      </c>
      <c r="F44" s="154">
        <v>173</v>
      </c>
      <c r="G44" s="154">
        <v>172</v>
      </c>
      <c r="H44" s="154">
        <v>170</v>
      </c>
      <c r="I44" s="154">
        <v>165</v>
      </c>
      <c r="J44" s="154">
        <v>162</v>
      </c>
      <c r="K44" s="154">
        <v>158</v>
      </c>
      <c r="L44" s="147">
        <f t="shared" si="1"/>
        <v>158</v>
      </c>
      <c r="M44" s="154">
        <v>79</v>
      </c>
      <c r="N44" s="154">
        <v>79</v>
      </c>
      <c r="O44" s="154">
        <v>44</v>
      </c>
    </row>
    <row r="45" spans="1:15" ht="13.5">
      <c r="A45" s="153" t="s">
        <v>300</v>
      </c>
      <c r="B45" s="154">
        <v>83</v>
      </c>
      <c r="C45" s="154">
        <v>84</v>
      </c>
      <c r="D45" s="154">
        <v>83</v>
      </c>
      <c r="E45" s="154">
        <v>80</v>
      </c>
      <c r="F45" s="154">
        <v>79</v>
      </c>
      <c r="G45" s="154">
        <v>77</v>
      </c>
      <c r="H45" s="154">
        <v>78</v>
      </c>
      <c r="I45" s="154">
        <v>87</v>
      </c>
      <c r="J45" s="154">
        <v>87</v>
      </c>
      <c r="K45" s="154">
        <v>84</v>
      </c>
      <c r="L45" s="147">
        <f t="shared" si="1"/>
        <v>81</v>
      </c>
      <c r="M45" s="154">
        <v>39</v>
      </c>
      <c r="N45" s="154">
        <v>42</v>
      </c>
      <c r="O45" s="154">
        <v>28</v>
      </c>
    </row>
    <row r="46" spans="1:15" ht="13.5">
      <c r="A46" s="153" t="s">
        <v>301</v>
      </c>
      <c r="B46" s="154">
        <v>209</v>
      </c>
      <c r="C46" s="154">
        <v>206</v>
      </c>
      <c r="D46" s="154">
        <v>198</v>
      </c>
      <c r="E46" s="154">
        <v>197</v>
      </c>
      <c r="F46" s="154">
        <v>191</v>
      </c>
      <c r="G46" s="154">
        <v>185</v>
      </c>
      <c r="H46" s="154">
        <v>179</v>
      </c>
      <c r="I46" s="154">
        <v>172</v>
      </c>
      <c r="J46" s="154">
        <v>173</v>
      </c>
      <c r="K46" s="154">
        <v>167</v>
      </c>
      <c r="L46" s="147">
        <f t="shared" si="1"/>
        <v>156</v>
      </c>
      <c r="M46" s="154">
        <v>80</v>
      </c>
      <c r="N46" s="154">
        <v>76</v>
      </c>
      <c r="O46" s="154">
        <v>60</v>
      </c>
    </row>
    <row r="47" spans="1:15" ht="13.5">
      <c r="A47" s="153" t="s">
        <v>302</v>
      </c>
      <c r="B47" s="154">
        <v>157</v>
      </c>
      <c r="C47" s="154">
        <v>163</v>
      </c>
      <c r="D47" s="154">
        <v>164</v>
      </c>
      <c r="E47" s="154">
        <v>159</v>
      </c>
      <c r="F47" s="154">
        <v>154</v>
      </c>
      <c r="G47" s="154">
        <v>151</v>
      </c>
      <c r="H47" s="154">
        <v>147</v>
      </c>
      <c r="I47" s="154">
        <v>147</v>
      </c>
      <c r="J47" s="154">
        <v>141</v>
      </c>
      <c r="K47" s="154">
        <v>140</v>
      </c>
      <c r="L47" s="147">
        <f t="shared" si="1"/>
        <v>139</v>
      </c>
      <c r="M47" s="154">
        <v>68</v>
      </c>
      <c r="N47" s="154">
        <v>71</v>
      </c>
      <c r="O47" s="154">
        <v>48</v>
      </c>
    </row>
    <row r="48" spans="1:15" ht="13.5">
      <c r="A48" s="153" t="s">
        <v>303</v>
      </c>
      <c r="B48" s="154">
        <v>83</v>
      </c>
      <c r="C48" s="154">
        <v>84</v>
      </c>
      <c r="D48" s="154">
        <v>84</v>
      </c>
      <c r="E48" s="154">
        <v>85</v>
      </c>
      <c r="F48" s="154">
        <v>85</v>
      </c>
      <c r="G48" s="154">
        <v>86</v>
      </c>
      <c r="H48" s="154">
        <v>83</v>
      </c>
      <c r="I48" s="154">
        <v>84</v>
      </c>
      <c r="J48" s="154">
        <v>86</v>
      </c>
      <c r="K48" s="154">
        <v>87</v>
      </c>
      <c r="L48" s="147">
        <f t="shared" si="1"/>
        <v>86</v>
      </c>
      <c r="M48" s="154">
        <v>43</v>
      </c>
      <c r="N48" s="154">
        <v>43</v>
      </c>
      <c r="O48" s="154">
        <v>27</v>
      </c>
    </row>
    <row r="49" spans="1:15" ht="13.5">
      <c r="A49" s="153" t="s">
        <v>304</v>
      </c>
      <c r="B49" s="154">
        <v>107</v>
      </c>
      <c r="C49" s="154">
        <v>105</v>
      </c>
      <c r="D49" s="154">
        <v>106</v>
      </c>
      <c r="E49" s="154">
        <v>108</v>
      </c>
      <c r="F49" s="154">
        <v>107</v>
      </c>
      <c r="G49" s="154">
        <v>111</v>
      </c>
      <c r="H49" s="154">
        <v>116</v>
      </c>
      <c r="I49" s="154">
        <v>110</v>
      </c>
      <c r="J49" s="154">
        <v>103</v>
      </c>
      <c r="K49" s="154">
        <v>99</v>
      </c>
      <c r="L49" s="147">
        <f t="shared" si="1"/>
        <v>104</v>
      </c>
      <c r="M49" s="154">
        <v>51</v>
      </c>
      <c r="N49" s="154">
        <v>53</v>
      </c>
      <c r="O49" s="154">
        <v>37</v>
      </c>
    </row>
    <row r="50" spans="1:15" ht="13.5">
      <c r="A50" s="153" t="s">
        <v>305</v>
      </c>
      <c r="B50" s="154">
        <v>128</v>
      </c>
      <c r="C50" s="154">
        <v>123</v>
      </c>
      <c r="D50" s="154">
        <v>126</v>
      </c>
      <c r="E50" s="154">
        <v>126</v>
      </c>
      <c r="F50" s="154">
        <v>127</v>
      </c>
      <c r="G50" s="154">
        <v>132</v>
      </c>
      <c r="H50" s="154">
        <v>128</v>
      </c>
      <c r="I50" s="154">
        <v>125</v>
      </c>
      <c r="J50" s="154">
        <v>126</v>
      </c>
      <c r="K50" s="154">
        <v>126</v>
      </c>
      <c r="L50" s="147">
        <f t="shared" si="1"/>
        <v>121</v>
      </c>
      <c r="M50" s="154">
        <v>62</v>
      </c>
      <c r="N50" s="154">
        <v>59</v>
      </c>
      <c r="O50" s="154">
        <v>41</v>
      </c>
    </row>
    <row r="51" spans="1:15" ht="13.5">
      <c r="A51" s="153" t="s">
        <v>306</v>
      </c>
      <c r="B51" s="154">
        <v>129</v>
      </c>
      <c r="C51" s="154">
        <v>124</v>
      </c>
      <c r="D51" s="154">
        <v>122</v>
      </c>
      <c r="E51" s="154">
        <v>116</v>
      </c>
      <c r="F51" s="154">
        <v>109</v>
      </c>
      <c r="G51" s="154">
        <v>54</v>
      </c>
      <c r="H51" s="154">
        <v>52</v>
      </c>
      <c r="I51" s="154">
        <v>46</v>
      </c>
      <c r="J51" s="154">
        <v>49</v>
      </c>
      <c r="K51" s="154">
        <v>43</v>
      </c>
      <c r="L51" s="147">
        <f t="shared" si="1"/>
        <v>41</v>
      </c>
      <c r="M51" s="154">
        <v>21</v>
      </c>
      <c r="N51" s="154">
        <v>20</v>
      </c>
      <c r="O51" s="154">
        <v>14</v>
      </c>
    </row>
    <row r="52" spans="1:15" ht="13.5">
      <c r="A52" s="153" t="s">
        <v>307</v>
      </c>
      <c r="B52" s="154">
        <v>158</v>
      </c>
      <c r="C52" s="154">
        <v>144</v>
      </c>
      <c r="D52" s="154">
        <v>130</v>
      </c>
      <c r="E52" s="154">
        <v>119</v>
      </c>
      <c r="F52" s="154">
        <v>115</v>
      </c>
      <c r="G52" s="154">
        <v>115</v>
      </c>
      <c r="H52" s="154">
        <v>107</v>
      </c>
      <c r="I52" s="154">
        <v>102</v>
      </c>
      <c r="J52" s="154">
        <v>112</v>
      </c>
      <c r="K52" s="154">
        <v>112</v>
      </c>
      <c r="L52" s="147">
        <f t="shared" si="1"/>
        <v>110</v>
      </c>
      <c r="M52" s="154">
        <v>43</v>
      </c>
      <c r="N52" s="154">
        <v>67</v>
      </c>
      <c r="O52" s="154">
        <v>61</v>
      </c>
    </row>
    <row r="53" spans="1:15" ht="13.5">
      <c r="A53" s="153" t="s">
        <v>308</v>
      </c>
      <c r="B53" s="154">
        <v>73</v>
      </c>
      <c r="C53" s="154">
        <v>73</v>
      </c>
      <c r="D53" s="154">
        <v>82</v>
      </c>
      <c r="E53" s="154">
        <v>80</v>
      </c>
      <c r="F53" s="154">
        <v>79</v>
      </c>
      <c r="G53" s="154">
        <v>79</v>
      </c>
      <c r="H53" s="154">
        <v>76</v>
      </c>
      <c r="I53" s="154">
        <v>71</v>
      </c>
      <c r="J53" s="154">
        <v>71</v>
      </c>
      <c r="K53" s="154">
        <v>71</v>
      </c>
      <c r="L53" s="147">
        <f t="shared" si="1"/>
        <v>66</v>
      </c>
      <c r="M53" s="154">
        <v>29</v>
      </c>
      <c r="N53" s="154">
        <v>37</v>
      </c>
      <c r="O53" s="154">
        <v>18</v>
      </c>
    </row>
    <row r="54" spans="1:15" ht="13.5">
      <c r="A54" s="153"/>
      <c r="B54" s="154"/>
      <c r="C54" s="154"/>
      <c r="D54" s="154"/>
      <c r="E54" s="154"/>
      <c r="F54" s="154"/>
      <c r="G54" s="154"/>
      <c r="H54" s="154"/>
      <c r="I54" s="154"/>
      <c r="J54" s="154"/>
      <c r="K54" s="154"/>
      <c r="L54" s="147"/>
      <c r="M54" s="154"/>
      <c r="N54" s="154"/>
      <c r="O54" s="154"/>
    </row>
    <row r="55" spans="1:15" ht="13.5">
      <c r="A55" s="153" t="s">
        <v>309</v>
      </c>
      <c r="B55" s="154">
        <f>SUM(B56:B65)</f>
        <v>1347</v>
      </c>
      <c r="C55" s="154">
        <f>SUM(C56:C65)</f>
        <v>1342</v>
      </c>
      <c r="D55" s="154">
        <f>SUM(D56:D65)</f>
        <v>1332</v>
      </c>
      <c r="E55" s="154">
        <v>1312</v>
      </c>
      <c r="F55" s="154">
        <v>1276</v>
      </c>
      <c r="G55" s="154">
        <v>1252</v>
      </c>
      <c r="H55" s="154">
        <v>1217</v>
      </c>
      <c r="I55" s="154">
        <v>1181</v>
      </c>
      <c r="J55" s="154">
        <v>1151</v>
      </c>
      <c r="K55" s="154">
        <f>SUM(K56:K65)</f>
        <v>1125</v>
      </c>
      <c r="L55" s="147">
        <f>SUM(L56:L65)</f>
        <v>1106</v>
      </c>
      <c r="M55" s="154">
        <f>SUM(M56:M65)</f>
        <v>524</v>
      </c>
      <c r="N55" s="154">
        <f>SUM(N56:N65)</f>
        <v>582</v>
      </c>
      <c r="O55" s="154">
        <f>SUM(O56:O65)</f>
        <v>408</v>
      </c>
    </row>
    <row r="56" spans="1:15" ht="13.5">
      <c r="A56" s="153" t="s">
        <v>310</v>
      </c>
      <c r="B56" s="154">
        <v>189</v>
      </c>
      <c r="C56" s="154">
        <v>192</v>
      </c>
      <c r="D56" s="154">
        <v>190</v>
      </c>
      <c r="E56" s="154">
        <v>189</v>
      </c>
      <c r="F56" s="154">
        <v>176</v>
      </c>
      <c r="G56" s="154">
        <v>177</v>
      </c>
      <c r="H56" s="154">
        <v>172</v>
      </c>
      <c r="I56" s="154">
        <v>163</v>
      </c>
      <c r="J56" s="154">
        <v>153</v>
      </c>
      <c r="K56" s="154">
        <v>143</v>
      </c>
      <c r="L56" s="147">
        <f aca="true" t="shared" si="2" ref="L56:L65">SUM(M56:N56)</f>
        <v>145</v>
      </c>
      <c r="M56" s="154">
        <v>75</v>
      </c>
      <c r="N56" s="154">
        <v>70</v>
      </c>
      <c r="O56" s="154">
        <v>56</v>
      </c>
    </row>
    <row r="57" spans="1:15" ht="13.5">
      <c r="A57" s="153" t="s">
        <v>311</v>
      </c>
      <c r="B57" s="154">
        <v>153</v>
      </c>
      <c r="C57" s="154">
        <v>147</v>
      </c>
      <c r="D57" s="154">
        <v>144</v>
      </c>
      <c r="E57" s="154">
        <v>147</v>
      </c>
      <c r="F57" s="154">
        <v>149</v>
      </c>
      <c r="G57" s="154">
        <v>144</v>
      </c>
      <c r="H57" s="154">
        <v>142</v>
      </c>
      <c r="I57" s="154">
        <v>141</v>
      </c>
      <c r="J57" s="154">
        <v>135</v>
      </c>
      <c r="K57" s="154">
        <v>137</v>
      </c>
      <c r="L57" s="147">
        <f t="shared" si="2"/>
        <v>135</v>
      </c>
      <c r="M57" s="154">
        <v>66</v>
      </c>
      <c r="N57" s="154">
        <v>69</v>
      </c>
      <c r="O57" s="154">
        <v>48</v>
      </c>
    </row>
    <row r="58" spans="1:15" ht="13.5">
      <c r="A58" s="153" t="s">
        <v>312</v>
      </c>
      <c r="B58" s="154">
        <v>63</v>
      </c>
      <c r="C58" s="154">
        <v>63</v>
      </c>
      <c r="D58" s="154">
        <v>61</v>
      </c>
      <c r="E58" s="154">
        <v>60</v>
      </c>
      <c r="F58" s="154">
        <v>56</v>
      </c>
      <c r="G58" s="154">
        <v>55</v>
      </c>
      <c r="H58" s="154">
        <v>51</v>
      </c>
      <c r="I58" s="154">
        <v>53</v>
      </c>
      <c r="J58" s="154">
        <v>52</v>
      </c>
      <c r="K58" s="154">
        <v>51</v>
      </c>
      <c r="L58" s="147">
        <f t="shared" si="2"/>
        <v>52</v>
      </c>
      <c r="M58" s="154">
        <v>25</v>
      </c>
      <c r="N58" s="154">
        <v>27</v>
      </c>
      <c r="O58" s="154">
        <v>18</v>
      </c>
    </row>
    <row r="59" spans="1:15" ht="13.5">
      <c r="A59" s="153" t="s">
        <v>313</v>
      </c>
      <c r="B59" s="154">
        <v>78</v>
      </c>
      <c r="C59" s="154">
        <v>77</v>
      </c>
      <c r="D59" s="154">
        <v>76</v>
      </c>
      <c r="E59" s="154">
        <v>78</v>
      </c>
      <c r="F59" s="154">
        <v>74</v>
      </c>
      <c r="G59" s="154">
        <v>72</v>
      </c>
      <c r="H59" s="154">
        <v>70</v>
      </c>
      <c r="I59" s="154">
        <v>68</v>
      </c>
      <c r="J59" s="154">
        <v>68</v>
      </c>
      <c r="K59" s="154">
        <v>67</v>
      </c>
      <c r="L59" s="147">
        <f t="shared" si="2"/>
        <v>65</v>
      </c>
      <c r="M59" s="154">
        <v>30</v>
      </c>
      <c r="N59" s="154">
        <v>35</v>
      </c>
      <c r="O59" s="154">
        <v>20</v>
      </c>
    </row>
    <row r="60" spans="1:15" ht="13.5">
      <c r="A60" s="153" t="s">
        <v>314</v>
      </c>
      <c r="B60" s="154">
        <v>122</v>
      </c>
      <c r="C60" s="154">
        <v>117</v>
      </c>
      <c r="D60" s="154">
        <v>112</v>
      </c>
      <c r="E60" s="154">
        <v>109</v>
      </c>
      <c r="F60" s="154">
        <v>107</v>
      </c>
      <c r="G60" s="154">
        <v>105</v>
      </c>
      <c r="H60" s="154">
        <v>102</v>
      </c>
      <c r="I60" s="154">
        <v>97</v>
      </c>
      <c r="J60" s="154">
        <v>95</v>
      </c>
      <c r="K60" s="154">
        <v>92</v>
      </c>
      <c r="L60" s="147">
        <f t="shared" si="2"/>
        <v>95</v>
      </c>
      <c r="M60" s="154">
        <v>42</v>
      </c>
      <c r="N60" s="154">
        <v>53</v>
      </c>
      <c r="O60" s="154">
        <v>29</v>
      </c>
    </row>
    <row r="61" spans="1:15" ht="13.5">
      <c r="A61" s="153" t="s">
        <v>315</v>
      </c>
      <c r="B61" s="154">
        <v>160</v>
      </c>
      <c r="C61" s="154">
        <v>165</v>
      </c>
      <c r="D61" s="154">
        <v>164</v>
      </c>
      <c r="E61" s="154">
        <v>150</v>
      </c>
      <c r="F61" s="154">
        <v>148</v>
      </c>
      <c r="G61" s="154">
        <v>139</v>
      </c>
      <c r="H61" s="154">
        <v>136</v>
      </c>
      <c r="I61" s="154">
        <v>128</v>
      </c>
      <c r="J61" s="154">
        <v>125</v>
      </c>
      <c r="K61" s="154">
        <v>123</v>
      </c>
      <c r="L61" s="147">
        <f t="shared" si="2"/>
        <v>111</v>
      </c>
      <c r="M61" s="154">
        <v>45</v>
      </c>
      <c r="N61" s="154">
        <v>66</v>
      </c>
      <c r="O61" s="154">
        <v>48</v>
      </c>
    </row>
    <row r="62" spans="1:15" ht="13.5">
      <c r="A62" s="153" t="s">
        <v>316</v>
      </c>
      <c r="B62" s="154">
        <v>183</v>
      </c>
      <c r="C62" s="154">
        <v>185</v>
      </c>
      <c r="D62" s="154">
        <v>191</v>
      </c>
      <c r="E62" s="154">
        <v>190</v>
      </c>
      <c r="F62" s="154">
        <v>181</v>
      </c>
      <c r="G62" s="154">
        <v>175</v>
      </c>
      <c r="H62" s="154">
        <v>172</v>
      </c>
      <c r="I62" s="154">
        <v>166</v>
      </c>
      <c r="J62" s="154">
        <v>167</v>
      </c>
      <c r="K62" s="154">
        <v>162</v>
      </c>
      <c r="L62" s="147">
        <f t="shared" si="2"/>
        <v>160</v>
      </c>
      <c r="M62" s="154">
        <v>78</v>
      </c>
      <c r="N62" s="154">
        <v>82</v>
      </c>
      <c r="O62" s="154">
        <v>60</v>
      </c>
    </row>
    <row r="63" spans="1:15" ht="13.5">
      <c r="A63" s="153" t="s">
        <v>317</v>
      </c>
      <c r="B63" s="154">
        <v>24</v>
      </c>
      <c r="C63" s="154">
        <v>24</v>
      </c>
      <c r="D63" s="154">
        <v>24</v>
      </c>
      <c r="E63" s="154">
        <v>27</v>
      </c>
      <c r="F63" s="154">
        <v>26</v>
      </c>
      <c r="G63" s="154">
        <v>26</v>
      </c>
      <c r="H63" s="154">
        <v>26</v>
      </c>
      <c r="I63" s="154">
        <v>24</v>
      </c>
      <c r="J63" s="154">
        <v>24</v>
      </c>
      <c r="K63" s="154">
        <v>25</v>
      </c>
      <c r="L63" s="147">
        <f t="shared" si="2"/>
        <v>27</v>
      </c>
      <c r="M63" s="154">
        <v>10</v>
      </c>
      <c r="N63" s="154">
        <v>17</v>
      </c>
      <c r="O63" s="154">
        <v>11</v>
      </c>
    </row>
    <row r="64" spans="1:15" ht="13.5">
      <c r="A64" s="153" t="s">
        <v>318</v>
      </c>
      <c r="B64" s="154">
        <v>215</v>
      </c>
      <c r="C64" s="154">
        <v>217</v>
      </c>
      <c r="D64" s="154">
        <v>218</v>
      </c>
      <c r="E64" s="154">
        <v>211</v>
      </c>
      <c r="F64" s="154">
        <v>210</v>
      </c>
      <c r="G64" s="154">
        <v>209</v>
      </c>
      <c r="H64" s="154">
        <v>197</v>
      </c>
      <c r="I64" s="154">
        <v>195</v>
      </c>
      <c r="J64" s="154">
        <v>190</v>
      </c>
      <c r="K64" s="154">
        <v>188</v>
      </c>
      <c r="L64" s="147">
        <f t="shared" si="2"/>
        <v>180</v>
      </c>
      <c r="M64" s="154">
        <v>91</v>
      </c>
      <c r="N64" s="154">
        <v>89</v>
      </c>
      <c r="O64" s="154">
        <v>60</v>
      </c>
    </row>
    <row r="65" spans="1:15" ht="13.5">
      <c r="A65" s="153" t="s">
        <v>319</v>
      </c>
      <c r="B65" s="154">
        <v>160</v>
      </c>
      <c r="C65" s="154">
        <v>155</v>
      </c>
      <c r="D65" s="154">
        <v>152</v>
      </c>
      <c r="E65" s="154">
        <v>151</v>
      </c>
      <c r="F65" s="154">
        <v>149</v>
      </c>
      <c r="G65" s="154">
        <v>150</v>
      </c>
      <c r="H65" s="154">
        <v>149</v>
      </c>
      <c r="I65" s="154">
        <v>146</v>
      </c>
      <c r="J65" s="154">
        <v>142</v>
      </c>
      <c r="K65" s="154">
        <v>137</v>
      </c>
      <c r="L65" s="147">
        <f t="shared" si="2"/>
        <v>136</v>
      </c>
      <c r="M65" s="154">
        <v>62</v>
      </c>
      <c r="N65" s="154">
        <v>74</v>
      </c>
      <c r="O65" s="154">
        <v>58</v>
      </c>
    </row>
    <row r="66" spans="1:15" ht="13.5">
      <c r="A66" s="153"/>
      <c r="B66" s="154"/>
      <c r="C66" s="154"/>
      <c r="D66" s="154"/>
      <c r="E66" s="154"/>
      <c r="F66" s="154"/>
      <c r="G66" s="154"/>
      <c r="H66" s="154"/>
      <c r="I66" s="154"/>
      <c r="J66" s="154"/>
      <c r="K66" s="154"/>
      <c r="L66" s="147"/>
      <c r="M66" s="154"/>
      <c r="N66" s="154"/>
      <c r="O66" s="154"/>
    </row>
    <row r="67" spans="1:15" ht="13.5">
      <c r="A67" s="153" t="s">
        <v>320</v>
      </c>
      <c r="B67" s="154">
        <f>SUM(B68:B85)</f>
        <v>3281</v>
      </c>
      <c r="C67" s="154">
        <f>SUM(C68:C85)</f>
        <v>3259</v>
      </c>
      <c r="D67" s="154">
        <f>SUM(D68:D85)</f>
        <v>3345</v>
      </c>
      <c r="E67" s="154">
        <v>3347</v>
      </c>
      <c r="F67" s="154">
        <v>3318</v>
      </c>
      <c r="G67" s="154">
        <v>3290</v>
      </c>
      <c r="H67" s="154">
        <v>3346</v>
      </c>
      <c r="I67" s="154">
        <v>3365</v>
      </c>
      <c r="J67" s="154">
        <v>3328</v>
      </c>
      <c r="K67" s="154">
        <f>SUM(K68:K85)</f>
        <v>3249</v>
      </c>
      <c r="L67" s="147">
        <f>SUM(L68:L85)</f>
        <v>3247</v>
      </c>
      <c r="M67" s="154">
        <f>SUM(M68:M85)</f>
        <v>1577</v>
      </c>
      <c r="N67" s="154">
        <f>SUM(N68:N85)</f>
        <v>1670</v>
      </c>
      <c r="O67" s="154">
        <f>SUM(O68:O85)</f>
        <v>1174</v>
      </c>
    </row>
    <row r="68" spans="1:15" ht="13.5">
      <c r="A68" s="153" t="s">
        <v>321</v>
      </c>
      <c r="B68" s="154">
        <v>140</v>
      </c>
      <c r="C68" s="154">
        <v>149</v>
      </c>
      <c r="D68" s="154">
        <v>150</v>
      </c>
      <c r="E68" s="154">
        <v>152</v>
      </c>
      <c r="F68" s="154">
        <v>139</v>
      </c>
      <c r="G68" s="154">
        <v>140</v>
      </c>
      <c r="H68" s="154">
        <v>138</v>
      </c>
      <c r="I68" s="154">
        <v>140</v>
      </c>
      <c r="J68" s="154">
        <v>143</v>
      </c>
      <c r="K68" s="154">
        <v>140</v>
      </c>
      <c r="L68" s="147">
        <f aca="true" t="shared" si="3" ref="L68:L85">SUM(M68:N68)</f>
        <v>139</v>
      </c>
      <c r="M68" s="154">
        <v>67</v>
      </c>
      <c r="N68" s="154">
        <v>72</v>
      </c>
      <c r="O68" s="154">
        <v>53</v>
      </c>
    </row>
    <row r="69" spans="1:15" ht="13.5">
      <c r="A69" s="153" t="s">
        <v>322</v>
      </c>
      <c r="B69" s="154">
        <v>164</v>
      </c>
      <c r="C69" s="154">
        <v>171</v>
      </c>
      <c r="D69" s="154">
        <v>174</v>
      </c>
      <c r="E69" s="154">
        <v>168</v>
      </c>
      <c r="F69" s="154">
        <v>174</v>
      </c>
      <c r="G69" s="154">
        <v>164</v>
      </c>
      <c r="H69" s="154">
        <v>161</v>
      </c>
      <c r="I69" s="154">
        <v>161</v>
      </c>
      <c r="J69" s="154">
        <v>151</v>
      </c>
      <c r="K69" s="154">
        <v>149</v>
      </c>
      <c r="L69" s="147">
        <f t="shared" si="3"/>
        <v>148</v>
      </c>
      <c r="M69" s="154">
        <v>76</v>
      </c>
      <c r="N69" s="154">
        <v>72</v>
      </c>
      <c r="O69" s="154">
        <v>60</v>
      </c>
    </row>
    <row r="70" spans="1:15" ht="13.5">
      <c r="A70" s="153" t="s">
        <v>323</v>
      </c>
      <c r="B70" s="154">
        <v>228</v>
      </c>
      <c r="C70" s="154">
        <v>224</v>
      </c>
      <c r="D70" s="154">
        <v>218</v>
      </c>
      <c r="E70" s="154">
        <v>215</v>
      </c>
      <c r="F70" s="154">
        <v>219</v>
      </c>
      <c r="G70" s="154">
        <v>217</v>
      </c>
      <c r="H70" s="154">
        <v>223</v>
      </c>
      <c r="I70" s="154">
        <v>235</v>
      </c>
      <c r="J70" s="154">
        <v>229</v>
      </c>
      <c r="K70" s="154">
        <v>226</v>
      </c>
      <c r="L70" s="147">
        <f t="shared" si="3"/>
        <v>224</v>
      </c>
      <c r="M70" s="154">
        <v>105</v>
      </c>
      <c r="N70" s="154">
        <v>119</v>
      </c>
      <c r="O70" s="154">
        <v>73</v>
      </c>
    </row>
    <row r="71" spans="1:15" ht="13.5">
      <c r="A71" s="153" t="s">
        <v>324</v>
      </c>
      <c r="B71" s="154">
        <v>88</v>
      </c>
      <c r="C71" s="154">
        <v>86</v>
      </c>
      <c r="D71" s="154">
        <v>83</v>
      </c>
      <c r="E71" s="154">
        <v>77</v>
      </c>
      <c r="F71" s="154">
        <v>78</v>
      </c>
      <c r="G71" s="154">
        <v>75</v>
      </c>
      <c r="H71" s="154">
        <v>75</v>
      </c>
      <c r="I71" s="154">
        <v>74</v>
      </c>
      <c r="J71" s="154">
        <v>72</v>
      </c>
      <c r="K71" s="154">
        <v>73</v>
      </c>
      <c r="L71" s="147">
        <f t="shared" si="3"/>
        <v>69</v>
      </c>
      <c r="M71" s="154">
        <v>37</v>
      </c>
      <c r="N71" s="154">
        <v>32</v>
      </c>
      <c r="O71" s="154">
        <v>20</v>
      </c>
    </row>
    <row r="72" spans="1:15" ht="13.5">
      <c r="A72" s="153" t="s">
        <v>325</v>
      </c>
      <c r="B72" s="154">
        <v>137</v>
      </c>
      <c r="C72" s="154">
        <v>137</v>
      </c>
      <c r="D72" s="154">
        <v>135</v>
      </c>
      <c r="E72" s="154">
        <v>134</v>
      </c>
      <c r="F72" s="154">
        <v>131</v>
      </c>
      <c r="G72" s="154">
        <v>121</v>
      </c>
      <c r="H72" s="154">
        <v>126</v>
      </c>
      <c r="I72" s="154">
        <v>128</v>
      </c>
      <c r="J72" s="154">
        <v>126</v>
      </c>
      <c r="K72" s="154">
        <v>123</v>
      </c>
      <c r="L72" s="147">
        <f t="shared" si="3"/>
        <v>123</v>
      </c>
      <c r="M72" s="154">
        <v>60</v>
      </c>
      <c r="N72" s="154">
        <v>63</v>
      </c>
      <c r="O72" s="154">
        <v>48</v>
      </c>
    </row>
    <row r="73" spans="1:15" ht="13.5">
      <c r="A73" s="153" t="s">
        <v>326</v>
      </c>
      <c r="B73" s="154">
        <v>214</v>
      </c>
      <c r="C73" s="154">
        <v>208</v>
      </c>
      <c r="D73" s="154">
        <v>210</v>
      </c>
      <c r="E73" s="154">
        <v>201</v>
      </c>
      <c r="F73" s="154">
        <v>191</v>
      </c>
      <c r="G73" s="154">
        <v>185</v>
      </c>
      <c r="H73" s="154">
        <v>195</v>
      </c>
      <c r="I73" s="154">
        <v>183</v>
      </c>
      <c r="J73" s="154">
        <v>177</v>
      </c>
      <c r="K73" s="154">
        <v>174</v>
      </c>
      <c r="L73" s="147">
        <f t="shared" si="3"/>
        <v>174</v>
      </c>
      <c r="M73" s="154">
        <v>83</v>
      </c>
      <c r="N73" s="154">
        <v>91</v>
      </c>
      <c r="O73" s="154">
        <v>66</v>
      </c>
    </row>
    <row r="74" spans="1:15" ht="13.5">
      <c r="A74" s="153" t="s">
        <v>327</v>
      </c>
      <c r="B74" s="154">
        <v>580</v>
      </c>
      <c r="C74" s="154">
        <v>575</v>
      </c>
      <c r="D74" s="154">
        <v>626</v>
      </c>
      <c r="E74" s="154">
        <v>667</v>
      </c>
      <c r="F74" s="154">
        <v>683</v>
      </c>
      <c r="G74" s="154">
        <v>709</v>
      </c>
      <c r="H74" s="154">
        <v>718</v>
      </c>
      <c r="I74" s="154">
        <v>711</v>
      </c>
      <c r="J74" s="154">
        <v>691</v>
      </c>
      <c r="K74" s="154">
        <v>680</v>
      </c>
      <c r="L74" s="147">
        <f t="shared" si="3"/>
        <v>694</v>
      </c>
      <c r="M74" s="154">
        <v>335</v>
      </c>
      <c r="N74" s="154">
        <v>359</v>
      </c>
      <c r="O74" s="154">
        <v>258</v>
      </c>
    </row>
    <row r="75" spans="1:15" ht="13.5">
      <c r="A75" s="153" t="s">
        <v>328</v>
      </c>
      <c r="B75" s="154">
        <v>118</v>
      </c>
      <c r="C75" s="154">
        <v>121</v>
      </c>
      <c r="D75" s="154">
        <v>133</v>
      </c>
      <c r="E75" s="154">
        <v>126</v>
      </c>
      <c r="F75" s="154">
        <v>128</v>
      </c>
      <c r="G75" s="154">
        <v>131</v>
      </c>
      <c r="H75" s="154">
        <v>150</v>
      </c>
      <c r="I75" s="154">
        <v>151</v>
      </c>
      <c r="J75" s="154">
        <v>152</v>
      </c>
      <c r="K75" s="154">
        <v>150</v>
      </c>
      <c r="L75" s="147">
        <f t="shared" si="3"/>
        <v>149</v>
      </c>
      <c r="M75" s="154">
        <v>74</v>
      </c>
      <c r="N75" s="154">
        <v>75</v>
      </c>
      <c r="O75" s="154">
        <v>50</v>
      </c>
    </row>
    <row r="76" spans="1:15" ht="13.5">
      <c r="A76" s="153" t="s">
        <v>329</v>
      </c>
      <c r="B76" s="154">
        <v>50</v>
      </c>
      <c r="C76" s="154">
        <v>50</v>
      </c>
      <c r="D76" s="154">
        <v>50</v>
      </c>
      <c r="E76" s="154">
        <v>54</v>
      </c>
      <c r="F76" s="154">
        <v>56</v>
      </c>
      <c r="G76" s="154">
        <v>53</v>
      </c>
      <c r="H76" s="154">
        <v>51</v>
      </c>
      <c r="I76" s="154">
        <v>52</v>
      </c>
      <c r="J76" s="154">
        <v>51</v>
      </c>
      <c r="K76" s="154">
        <v>51</v>
      </c>
      <c r="L76" s="147">
        <f t="shared" si="3"/>
        <v>52</v>
      </c>
      <c r="M76" s="154">
        <v>24</v>
      </c>
      <c r="N76" s="154">
        <v>28</v>
      </c>
      <c r="O76" s="154">
        <v>16</v>
      </c>
    </row>
    <row r="77" spans="1:15" ht="13.5">
      <c r="A77" s="153" t="s">
        <v>330</v>
      </c>
      <c r="B77" s="154">
        <v>29</v>
      </c>
      <c r="C77" s="154">
        <v>29</v>
      </c>
      <c r="D77" s="154">
        <v>27</v>
      </c>
      <c r="E77" s="154">
        <v>30</v>
      </c>
      <c r="F77" s="154">
        <v>31</v>
      </c>
      <c r="G77" s="154">
        <v>31</v>
      </c>
      <c r="H77" s="154">
        <v>37</v>
      </c>
      <c r="I77" s="154">
        <v>36</v>
      </c>
      <c r="J77" s="154">
        <v>36</v>
      </c>
      <c r="K77" s="154">
        <v>36</v>
      </c>
      <c r="L77" s="147">
        <f t="shared" si="3"/>
        <v>35</v>
      </c>
      <c r="M77" s="154">
        <v>16</v>
      </c>
      <c r="N77" s="154">
        <v>19</v>
      </c>
      <c r="O77" s="154">
        <v>12</v>
      </c>
    </row>
    <row r="78" spans="1:15" ht="13.5">
      <c r="A78" s="153" t="s">
        <v>331</v>
      </c>
      <c r="B78" s="154">
        <v>88</v>
      </c>
      <c r="C78" s="154">
        <v>89</v>
      </c>
      <c r="D78" s="154">
        <v>87</v>
      </c>
      <c r="E78" s="154">
        <v>88</v>
      </c>
      <c r="F78" s="154">
        <v>85</v>
      </c>
      <c r="G78" s="154">
        <v>83</v>
      </c>
      <c r="H78" s="154">
        <v>83</v>
      </c>
      <c r="I78" s="154">
        <v>83</v>
      </c>
      <c r="J78" s="154">
        <v>84</v>
      </c>
      <c r="K78" s="154">
        <v>82</v>
      </c>
      <c r="L78" s="147">
        <f t="shared" si="3"/>
        <v>78</v>
      </c>
      <c r="M78" s="154">
        <v>35</v>
      </c>
      <c r="N78" s="154">
        <v>43</v>
      </c>
      <c r="O78" s="154">
        <v>24</v>
      </c>
    </row>
    <row r="79" spans="1:15" ht="13.5">
      <c r="A79" s="153" t="s">
        <v>332</v>
      </c>
      <c r="B79" s="154">
        <v>65</v>
      </c>
      <c r="C79" s="154">
        <v>63</v>
      </c>
      <c r="D79" s="154">
        <v>60</v>
      </c>
      <c r="E79" s="154">
        <v>59</v>
      </c>
      <c r="F79" s="154">
        <v>58</v>
      </c>
      <c r="G79" s="154">
        <v>55</v>
      </c>
      <c r="H79" s="154">
        <v>57</v>
      </c>
      <c r="I79" s="154">
        <v>56</v>
      </c>
      <c r="J79" s="154">
        <v>57</v>
      </c>
      <c r="K79" s="154">
        <v>52</v>
      </c>
      <c r="L79" s="147">
        <f t="shared" si="3"/>
        <v>52</v>
      </c>
      <c r="M79" s="154">
        <v>25</v>
      </c>
      <c r="N79" s="154">
        <v>27</v>
      </c>
      <c r="O79" s="154">
        <v>15</v>
      </c>
    </row>
    <row r="80" spans="1:15" ht="13.5">
      <c r="A80" s="153" t="s">
        <v>333</v>
      </c>
      <c r="B80" s="154">
        <v>33</v>
      </c>
      <c r="C80" s="154">
        <v>31</v>
      </c>
      <c r="D80" s="154">
        <v>30</v>
      </c>
      <c r="E80" s="154">
        <v>30</v>
      </c>
      <c r="F80" s="154">
        <v>29</v>
      </c>
      <c r="G80" s="154">
        <v>29</v>
      </c>
      <c r="H80" s="154">
        <v>29</v>
      </c>
      <c r="I80" s="154">
        <v>26</v>
      </c>
      <c r="J80" s="154">
        <v>25</v>
      </c>
      <c r="K80" s="154">
        <v>25</v>
      </c>
      <c r="L80" s="147">
        <f t="shared" si="3"/>
        <v>24</v>
      </c>
      <c r="M80" s="154">
        <v>10</v>
      </c>
      <c r="N80" s="154">
        <v>14</v>
      </c>
      <c r="O80" s="154">
        <v>9</v>
      </c>
    </row>
    <row r="81" spans="1:15" ht="13.5">
      <c r="A81" s="153" t="s">
        <v>334</v>
      </c>
      <c r="B81" s="154">
        <v>88</v>
      </c>
      <c r="C81" s="154">
        <v>83</v>
      </c>
      <c r="D81" s="154">
        <v>86</v>
      </c>
      <c r="E81" s="154">
        <v>85</v>
      </c>
      <c r="F81" s="154">
        <v>84</v>
      </c>
      <c r="G81" s="154">
        <v>81</v>
      </c>
      <c r="H81" s="154">
        <v>82</v>
      </c>
      <c r="I81" s="154">
        <v>91</v>
      </c>
      <c r="J81" s="154">
        <v>87</v>
      </c>
      <c r="K81" s="154">
        <v>85</v>
      </c>
      <c r="L81" s="147">
        <f t="shared" si="3"/>
        <v>86</v>
      </c>
      <c r="M81" s="154">
        <v>41</v>
      </c>
      <c r="N81" s="154">
        <v>45</v>
      </c>
      <c r="O81" s="154">
        <v>23</v>
      </c>
    </row>
    <row r="82" spans="1:15" ht="13.5">
      <c r="A82" s="153" t="s">
        <v>335</v>
      </c>
      <c r="B82" s="154">
        <v>35</v>
      </c>
      <c r="C82" s="154">
        <v>38</v>
      </c>
      <c r="D82" s="154">
        <v>43</v>
      </c>
      <c r="E82" s="154">
        <v>39</v>
      </c>
      <c r="F82" s="154">
        <v>36</v>
      </c>
      <c r="G82" s="154">
        <v>36</v>
      </c>
      <c r="H82" s="154">
        <v>36</v>
      </c>
      <c r="I82" s="154">
        <v>40</v>
      </c>
      <c r="J82" s="154">
        <v>39</v>
      </c>
      <c r="K82" s="154">
        <v>38</v>
      </c>
      <c r="L82" s="147">
        <f t="shared" si="3"/>
        <v>38</v>
      </c>
      <c r="M82" s="154">
        <v>17</v>
      </c>
      <c r="N82" s="154">
        <v>21</v>
      </c>
      <c r="O82" s="154">
        <v>12</v>
      </c>
    </row>
    <row r="83" spans="1:15" ht="13.5">
      <c r="A83" s="153" t="s">
        <v>336</v>
      </c>
      <c r="B83" s="154">
        <v>140</v>
      </c>
      <c r="C83" s="154">
        <v>145</v>
      </c>
      <c r="D83" s="154">
        <v>144</v>
      </c>
      <c r="E83" s="154">
        <v>146</v>
      </c>
      <c r="F83" s="154">
        <v>138</v>
      </c>
      <c r="G83" s="154">
        <v>135</v>
      </c>
      <c r="H83" s="154">
        <v>141</v>
      </c>
      <c r="I83" s="154">
        <v>136</v>
      </c>
      <c r="J83" s="154">
        <v>136</v>
      </c>
      <c r="K83" s="154">
        <v>134</v>
      </c>
      <c r="L83" s="147">
        <f t="shared" si="3"/>
        <v>124</v>
      </c>
      <c r="M83" s="154">
        <v>57</v>
      </c>
      <c r="N83" s="154">
        <v>67</v>
      </c>
      <c r="O83" s="154">
        <v>35</v>
      </c>
    </row>
    <row r="84" spans="1:15" ht="13.5">
      <c r="A84" s="153" t="s">
        <v>337</v>
      </c>
      <c r="B84" s="154">
        <v>1039</v>
      </c>
      <c r="C84" s="154">
        <v>1020</v>
      </c>
      <c r="D84" s="154">
        <v>1044</v>
      </c>
      <c r="E84" s="154">
        <v>1043</v>
      </c>
      <c r="F84" s="154">
        <v>1029</v>
      </c>
      <c r="G84" s="154">
        <v>1019</v>
      </c>
      <c r="H84" s="154">
        <v>1019</v>
      </c>
      <c r="I84" s="154">
        <v>1036</v>
      </c>
      <c r="J84" s="154">
        <v>1049</v>
      </c>
      <c r="K84" s="154">
        <v>1011</v>
      </c>
      <c r="L84" s="147">
        <f t="shared" si="3"/>
        <v>1018</v>
      </c>
      <c r="M84" s="154">
        <v>503</v>
      </c>
      <c r="N84" s="154">
        <v>515</v>
      </c>
      <c r="O84" s="154">
        <v>383</v>
      </c>
    </row>
    <row r="85" spans="1:15" ht="13.5">
      <c r="A85" s="153" t="s">
        <v>338</v>
      </c>
      <c r="B85" s="154">
        <v>45</v>
      </c>
      <c r="C85" s="154">
        <v>40</v>
      </c>
      <c r="D85" s="154">
        <v>45</v>
      </c>
      <c r="E85" s="154">
        <v>33</v>
      </c>
      <c r="F85" s="154">
        <v>29</v>
      </c>
      <c r="G85" s="154">
        <v>26</v>
      </c>
      <c r="H85" s="154">
        <v>25</v>
      </c>
      <c r="I85" s="154">
        <v>26</v>
      </c>
      <c r="J85" s="154">
        <v>23</v>
      </c>
      <c r="K85" s="154">
        <v>20</v>
      </c>
      <c r="L85" s="147">
        <f t="shared" si="3"/>
        <v>20</v>
      </c>
      <c r="M85" s="154">
        <v>12</v>
      </c>
      <c r="N85" s="154">
        <v>8</v>
      </c>
      <c r="O85" s="154">
        <v>17</v>
      </c>
    </row>
    <row r="86" spans="1:15" ht="13.5">
      <c r="A86" s="153"/>
      <c r="B86" s="154"/>
      <c r="C86" s="154"/>
      <c r="D86" s="154"/>
      <c r="E86" s="154"/>
      <c r="F86" s="154"/>
      <c r="G86" s="154"/>
      <c r="H86" s="154"/>
      <c r="I86" s="154"/>
      <c r="J86" s="154"/>
      <c r="K86" s="154"/>
      <c r="L86" s="147"/>
      <c r="M86" s="154"/>
      <c r="N86" s="154"/>
      <c r="O86" s="154"/>
    </row>
    <row r="87" spans="1:15" ht="13.5">
      <c r="A87" s="153" t="s">
        <v>339</v>
      </c>
      <c r="B87" s="154">
        <f>SUM(B88:B98)</f>
        <v>2870</v>
      </c>
      <c r="C87" s="154">
        <f>SUM(C88:C98)</f>
        <v>2942</v>
      </c>
      <c r="D87" s="154">
        <f>SUM(D88:D98)</f>
        <v>2968</v>
      </c>
      <c r="E87" s="154">
        <v>3048</v>
      </c>
      <c r="F87" s="154">
        <v>3068</v>
      </c>
      <c r="G87" s="154">
        <v>3038</v>
      </c>
      <c r="H87" s="154">
        <v>3041</v>
      </c>
      <c r="I87" s="154">
        <v>3034</v>
      </c>
      <c r="J87" s="154">
        <v>3017</v>
      </c>
      <c r="K87" s="154">
        <f>SUM(K88:K98)</f>
        <v>3016</v>
      </c>
      <c r="L87" s="147">
        <f>SUM(L88:L98)</f>
        <v>2964</v>
      </c>
      <c r="M87" s="154">
        <f>SUM(M88:M98)</f>
        <v>1458</v>
      </c>
      <c r="N87" s="154">
        <f>SUM(N88:N98)</f>
        <v>1506</v>
      </c>
      <c r="O87" s="154">
        <f>SUM(O88:O98)</f>
        <v>1047</v>
      </c>
    </row>
    <row r="88" spans="1:15" ht="13.5">
      <c r="A88" s="153" t="s">
        <v>340</v>
      </c>
      <c r="B88" s="154">
        <v>90</v>
      </c>
      <c r="C88" s="154">
        <v>89</v>
      </c>
      <c r="D88" s="154">
        <v>85</v>
      </c>
      <c r="E88" s="154">
        <v>86</v>
      </c>
      <c r="F88" s="154">
        <v>85</v>
      </c>
      <c r="G88" s="154">
        <v>78</v>
      </c>
      <c r="H88" s="154">
        <v>78</v>
      </c>
      <c r="I88" s="154">
        <v>77</v>
      </c>
      <c r="J88" s="154">
        <v>78</v>
      </c>
      <c r="K88" s="154">
        <v>80</v>
      </c>
      <c r="L88" s="147">
        <f aca="true" t="shared" si="4" ref="L88:L98">SUM(M88:N88)</f>
        <v>81</v>
      </c>
      <c r="M88" s="154">
        <v>41</v>
      </c>
      <c r="N88" s="154">
        <v>40</v>
      </c>
      <c r="O88" s="154">
        <v>29</v>
      </c>
    </row>
    <row r="89" spans="1:15" ht="13.5">
      <c r="A89" s="153" t="s">
        <v>341</v>
      </c>
      <c r="B89" s="154">
        <v>173</v>
      </c>
      <c r="C89" s="154">
        <v>170</v>
      </c>
      <c r="D89" s="154">
        <v>164</v>
      </c>
      <c r="E89" s="154">
        <v>176</v>
      </c>
      <c r="F89" s="154">
        <v>172</v>
      </c>
      <c r="G89" s="154">
        <v>170</v>
      </c>
      <c r="H89" s="154">
        <v>170</v>
      </c>
      <c r="I89" s="154">
        <v>165</v>
      </c>
      <c r="J89" s="154">
        <v>173</v>
      </c>
      <c r="K89" s="154">
        <v>168</v>
      </c>
      <c r="L89" s="147">
        <f t="shared" si="4"/>
        <v>167</v>
      </c>
      <c r="M89" s="154">
        <v>81</v>
      </c>
      <c r="N89" s="154">
        <v>86</v>
      </c>
      <c r="O89" s="154">
        <v>58</v>
      </c>
    </row>
    <row r="90" spans="1:15" ht="13.5">
      <c r="A90" s="153" t="s">
        <v>342</v>
      </c>
      <c r="B90" s="154">
        <v>61</v>
      </c>
      <c r="C90" s="154">
        <v>56</v>
      </c>
      <c r="D90" s="154">
        <v>55</v>
      </c>
      <c r="E90" s="154">
        <v>60</v>
      </c>
      <c r="F90" s="154">
        <v>59</v>
      </c>
      <c r="G90" s="154">
        <v>48</v>
      </c>
      <c r="H90" s="154">
        <v>54</v>
      </c>
      <c r="I90" s="154">
        <v>64</v>
      </c>
      <c r="J90" s="154">
        <v>66</v>
      </c>
      <c r="K90" s="154">
        <v>67</v>
      </c>
      <c r="L90" s="147">
        <f t="shared" si="4"/>
        <v>64</v>
      </c>
      <c r="M90" s="154">
        <v>31</v>
      </c>
      <c r="N90" s="154">
        <v>33</v>
      </c>
      <c r="O90" s="154">
        <v>24</v>
      </c>
    </row>
    <row r="91" spans="1:15" ht="13.5">
      <c r="A91" s="153" t="s">
        <v>343</v>
      </c>
      <c r="B91" s="154">
        <v>162</v>
      </c>
      <c r="C91" s="154">
        <v>162</v>
      </c>
      <c r="D91" s="154">
        <v>161</v>
      </c>
      <c r="E91" s="154">
        <v>157</v>
      </c>
      <c r="F91" s="154">
        <v>145</v>
      </c>
      <c r="G91" s="154">
        <v>144</v>
      </c>
      <c r="H91" s="154">
        <v>140</v>
      </c>
      <c r="I91" s="154">
        <v>132</v>
      </c>
      <c r="J91" s="154">
        <v>128</v>
      </c>
      <c r="K91" s="154">
        <v>119</v>
      </c>
      <c r="L91" s="147">
        <f t="shared" si="4"/>
        <v>116</v>
      </c>
      <c r="M91" s="154">
        <v>52</v>
      </c>
      <c r="N91" s="154">
        <v>64</v>
      </c>
      <c r="O91" s="154">
        <v>34</v>
      </c>
    </row>
    <row r="92" spans="1:15" ht="13.5">
      <c r="A92" s="153" t="s">
        <v>344</v>
      </c>
      <c r="B92" s="154">
        <v>142</v>
      </c>
      <c r="C92" s="154">
        <v>139</v>
      </c>
      <c r="D92" s="154">
        <v>139</v>
      </c>
      <c r="E92" s="154">
        <v>142</v>
      </c>
      <c r="F92" s="154">
        <v>141</v>
      </c>
      <c r="G92" s="154">
        <v>141</v>
      </c>
      <c r="H92" s="154">
        <v>133</v>
      </c>
      <c r="I92" s="154">
        <v>135</v>
      </c>
      <c r="J92" s="154">
        <v>141</v>
      </c>
      <c r="K92" s="154">
        <v>137</v>
      </c>
      <c r="L92" s="147">
        <f t="shared" si="4"/>
        <v>141</v>
      </c>
      <c r="M92" s="154">
        <v>64</v>
      </c>
      <c r="N92" s="154">
        <v>77</v>
      </c>
      <c r="O92" s="154">
        <v>40</v>
      </c>
    </row>
    <row r="93" spans="1:15" ht="13.5">
      <c r="A93" s="153" t="s">
        <v>345</v>
      </c>
      <c r="B93" s="154">
        <v>135</v>
      </c>
      <c r="C93" s="154">
        <v>135</v>
      </c>
      <c r="D93" s="154">
        <v>132</v>
      </c>
      <c r="E93" s="154">
        <v>133</v>
      </c>
      <c r="F93" s="154">
        <v>131</v>
      </c>
      <c r="G93" s="154">
        <v>124</v>
      </c>
      <c r="H93" s="154">
        <v>124</v>
      </c>
      <c r="I93" s="154">
        <v>127</v>
      </c>
      <c r="J93" s="154">
        <v>127</v>
      </c>
      <c r="K93" s="154">
        <v>126</v>
      </c>
      <c r="L93" s="147">
        <f t="shared" si="4"/>
        <v>126</v>
      </c>
      <c r="M93" s="154">
        <v>63</v>
      </c>
      <c r="N93" s="154">
        <v>63</v>
      </c>
      <c r="O93" s="154">
        <v>41</v>
      </c>
    </row>
    <row r="94" spans="1:15" ht="13.5">
      <c r="A94" s="153" t="s">
        <v>346</v>
      </c>
      <c r="B94" s="154">
        <v>97</v>
      </c>
      <c r="C94" s="154">
        <v>93</v>
      </c>
      <c r="D94" s="154">
        <v>95</v>
      </c>
      <c r="E94" s="154">
        <v>106</v>
      </c>
      <c r="F94" s="154">
        <v>98</v>
      </c>
      <c r="G94" s="154">
        <v>91</v>
      </c>
      <c r="H94" s="154">
        <v>89</v>
      </c>
      <c r="I94" s="154">
        <v>85</v>
      </c>
      <c r="J94" s="154">
        <v>85</v>
      </c>
      <c r="K94" s="154">
        <v>84</v>
      </c>
      <c r="L94" s="147">
        <f t="shared" si="4"/>
        <v>83</v>
      </c>
      <c r="M94" s="154">
        <v>45</v>
      </c>
      <c r="N94" s="154">
        <v>38</v>
      </c>
      <c r="O94" s="154">
        <v>31</v>
      </c>
    </row>
    <row r="95" spans="1:15" ht="13.5">
      <c r="A95" s="153" t="s">
        <v>347</v>
      </c>
      <c r="B95" s="154">
        <v>475</v>
      </c>
      <c r="C95" s="154">
        <v>491</v>
      </c>
      <c r="D95" s="154">
        <v>490</v>
      </c>
      <c r="E95" s="154">
        <v>502</v>
      </c>
      <c r="F95" s="154">
        <v>527</v>
      </c>
      <c r="G95" s="154">
        <v>529</v>
      </c>
      <c r="H95" s="154">
        <v>532</v>
      </c>
      <c r="I95" s="154">
        <v>521</v>
      </c>
      <c r="J95" s="154">
        <v>499</v>
      </c>
      <c r="K95" s="154">
        <v>489</v>
      </c>
      <c r="L95" s="147">
        <f t="shared" si="4"/>
        <v>478</v>
      </c>
      <c r="M95" s="154">
        <v>228</v>
      </c>
      <c r="N95" s="154">
        <v>250</v>
      </c>
      <c r="O95" s="154">
        <v>176</v>
      </c>
    </row>
    <row r="96" spans="1:15" ht="13.5">
      <c r="A96" s="153" t="s">
        <v>348</v>
      </c>
      <c r="B96" s="154">
        <v>1041</v>
      </c>
      <c r="C96" s="154">
        <v>1084</v>
      </c>
      <c r="D96" s="154">
        <v>1120</v>
      </c>
      <c r="E96" s="154">
        <v>1163</v>
      </c>
      <c r="F96" s="154">
        <v>1206</v>
      </c>
      <c r="G96" s="154">
        <v>1224</v>
      </c>
      <c r="H96" s="154">
        <v>1226</v>
      </c>
      <c r="I96" s="154">
        <v>1261</v>
      </c>
      <c r="J96" s="154">
        <v>1253</v>
      </c>
      <c r="K96" s="154">
        <v>1268</v>
      </c>
      <c r="L96" s="147">
        <f t="shared" si="4"/>
        <v>1247</v>
      </c>
      <c r="M96" s="154">
        <v>629</v>
      </c>
      <c r="N96" s="154">
        <v>618</v>
      </c>
      <c r="O96" s="154">
        <v>425</v>
      </c>
    </row>
    <row r="97" spans="1:15" ht="13.5">
      <c r="A97" s="153" t="s">
        <v>349</v>
      </c>
      <c r="B97" s="154">
        <v>129</v>
      </c>
      <c r="C97" s="154">
        <v>124</v>
      </c>
      <c r="D97" s="154">
        <v>129</v>
      </c>
      <c r="E97" s="154">
        <v>132</v>
      </c>
      <c r="F97" s="154">
        <v>124</v>
      </c>
      <c r="G97" s="154">
        <v>130</v>
      </c>
      <c r="H97" s="154">
        <v>130</v>
      </c>
      <c r="I97" s="154">
        <v>121</v>
      </c>
      <c r="J97" s="154">
        <v>122</v>
      </c>
      <c r="K97" s="154">
        <v>119</v>
      </c>
      <c r="L97" s="147">
        <f t="shared" si="4"/>
        <v>114</v>
      </c>
      <c r="M97" s="154">
        <v>58</v>
      </c>
      <c r="N97" s="154">
        <v>56</v>
      </c>
      <c r="O97" s="154">
        <v>42</v>
      </c>
    </row>
    <row r="98" spans="1:15" ht="13.5">
      <c r="A98" s="153" t="s">
        <v>350</v>
      </c>
      <c r="B98" s="154">
        <v>365</v>
      </c>
      <c r="C98" s="154">
        <v>399</v>
      </c>
      <c r="D98" s="154">
        <v>398</v>
      </c>
      <c r="E98" s="154">
        <v>391</v>
      </c>
      <c r="F98" s="154">
        <v>380</v>
      </c>
      <c r="G98" s="154">
        <v>359</v>
      </c>
      <c r="H98" s="154">
        <v>365</v>
      </c>
      <c r="I98" s="154">
        <v>346</v>
      </c>
      <c r="J98" s="154">
        <v>345</v>
      </c>
      <c r="K98" s="154">
        <v>359</v>
      </c>
      <c r="L98" s="147">
        <f t="shared" si="4"/>
        <v>347</v>
      </c>
      <c r="M98" s="154">
        <v>166</v>
      </c>
      <c r="N98" s="154">
        <v>181</v>
      </c>
      <c r="O98" s="154">
        <v>147</v>
      </c>
    </row>
    <row r="99" spans="1:15" ht="13.5">
      <c r="A99" s="153"/>
      <c r="B99" s="154"/>
      <c r="C99" s="154"/>
      <c r="D99" s="154"/>
      <c r="E99" s="154"/>
      <c r="F99" s="154"/>
      <c r="G99" s="154"/>
      <c r="H99" s="154"/>
      <c r="I99" s="154"/>
      <c r="J99" s="154"/>
      <c r="K99" s="154"/>
      <c r="L99" s="147"/>
      <c r="M99" s="154"/>
      <c r="N99" s="154"/>
      <c r="O99" s="154"/>
    </row>
    <row r="100" spans="1:15" ht="13.5">
      <c r="A100" s="153" t="s">
        <v>351</v>
      </c>
      <c r="B100" s="154">
        <f>SUM(B101:B120)</f>
        <v>2577</v>
      </c>
      <c r="C100" s="154">
        <f>SUM(C101:C120)</f>
        <v>2572</v>
      </c>
      <c r="D100" s="154">
        <f>SUM(D101:D120)</f>
        <v>2544</v>
      </c>
      <c r="E100" s="154">
        <v>2501</v>
      </c>
      <c r="F100" s="154">
        <v>2482</v>
      </c>
      <c r="G100" s="154">
        <v>2432</v>
      </c>
      <c r="H100" s="154">
        <v>2394</v>
      </c>
      <c r="I100" s="154">
        <v>2333</v>
      </c>
      <c r="J100" s="154">
        <v>2290</v>
      </c>
      <c r="K100" s="154">
        <f>SUM(K101:K120)</f>
        <v>2244</v>
      </c>
      <c r="L100" s="147">
        <f>SUM(L101:L120)</f>
        <v>2195</v>
      </c>
      <c r="M100" s="154">
        <f>SUM(M101:M120)</f>
        <v>1053</v>
      </c>
      <c r="N100" s="154">
        <f>SUM(N101:N120)</f>
        <v>1142</v>
      </c>
      <c r="O100" s="154">
        <f>SUM(O101:O120)</f>
        <v>768</v>
      </c>
    </row>
    <row r="101" spans="1:15" ht="13.5">
      <c r="A101" s="153" t="s">
        <v>352</v>
      </c>
      <c r="B101" s="154">
        <v>309</v>
      </c>
      <c r="C101" s="154">
        <v>312</v>
      </c>
      <c r="D101" s="154">
        <v>297</v>
      </c>
      <c r="E101" s="154">
        <v>297</v>
      </c>
      <c r="F101" s="154">
        <v>295</v>
      </c>
      <c r="G101" s="154">
        <v>289</v>
      </c>
      <c r="H101" s="154">
        <v>273</v>
      </c>
      <c r="I101" s="154">
        <v>265</v>
      </c>
      <c r="J101" s="154">
        <v>265</v>
      </c>
      <c r="K101" s="154">
        <v>261</v>
      </c>
      <c r="L101" s="147">
        <f aca="true" t="shared" si="5" ref="L101:L120">SUM(M101:N101)</f>
        <v>250</v>
      </c>
      <c r="M101" s="154">
        <v>126</v>
      </c>
      <c r="N101" s="154">
        <v>124</v>
      </c>
      <c r="O101" s="154">
        <v>98</v>
      </c>
    </row>
    <row r="102" spans="1:15" ht="13.5">
      <c r="A102" s="153" t="s">
        <v>353</v>
      </c>
      <c r="B102" s="154">
        <v>146</v>
      </c>
      <c r="C102" s="154">
        <v>150</v>
      </c>
      <c r="D102" s="154">
        <v>149</v>
      </c>
      <c r="E102" s="154">
        <v>146</v>
      </c>
      <c r="F102" s="154">
        <v>147</v>
      </c>
      <c r="G102" s="154">
        <v>142</v>
      </c>
      <c r="H102" s="154">
        <v>138</v>
      </c>
      <c r="I102" s="154">
        <v>134</v>
      </c>
      <c r="J102" s="154">
        <v>126</v>
      </c>
      <c r="K102" s="154">
        <v>122</v>
      </c>
      <c r="L102" s="147">
        <f t="shared" si="5"/>
        <v>119</v>
      </c>
      <c r="M102" s="154">
        <v>55</v>
      </c>
      <c r="N102" s="154">
        <v>64</v>
      </c>
      <c r="O102" s="154">
        <v>45</v>
      </c>
    </row>
    <row r="103" spans="1:15" ht="13.5">
      <c r="A103" s="153" t="s">
        <v>354</v>
      </c>
      <c r="B103" s="154">
        <v>158</v>
      </c>
      <c r="C103" s="154">
        <v>161</v>
      </c>
      <c r="D103" s="154">
        <v>165</v>
      </c>
      <c r="E103" s="154">
        <v>167</v>
      </c>
      <c r="F103" s="154">
        <v>163</v>
      </c>
      <c r="G103" s="154">
        <v>154</v>
      </c>
      <c r="H103" s="154">
        <v>155</v>
      </c>
      <c r="I103" s="154">
        <v>149</v>
      </c>
      <c r="J103" s="154">
        <v>150</v>
      </c>
      <c r="K103" s="154">
        <v>147</v>
      </c>
      <c r="L103" s="147">
        <f t="shared" si="5"/>
        <v>143</v>
      </c>
      <c r="M103" s="154">
        <v>69</v>
      </c>
      <c r="N103" s="154">
        <v>74</v>
      </c>
      <c r="O103" s="154">
        <v>41</v>
      </c>
    </row>
    <row r="104" spans="1:15" ht="13.5">
      <c r="A104" s="153" t="s">
        <v>355</v>
      </c>
      <c r="B104" s="154">
        <v>48</v>
      </c>
      <c r="C104" s="154">
        <v>52</v>
      </c>
      <c r="D104" s="154">
        <v>51</v>
      </c>
      <c r="E104" s="154">
        <v>50</v>
      </c>
      <c r="F104" s="154">
        <v>50</v>
      </c>
      <c r="G104" s="154">
        <v>46</v>
      </c>
      <c r="H104" s="154">
        <v>46</v>
      </c>
      <c r="I104" s="154">
        <v>46</v>
      </c>
      <c r="J104" s="154">
        <v>46</v>
      </c>
      <c r="K104" s="154">
        <v>44</v>
      </c>
      <c r="L104" s="147">
        <f t="shared" si="5"/>
        <v>45</v>
      </c>
      <c r="M104" s="154">
        <v>26</v>
      </c>
      <c r="N104" s="154">
        <v>19</v>
      </c>
      <c r="O104" s="154">
        <v>16</v>
      </c>
    </row>
    <row r="105" spans="1:15" ht="13.5">
      <c r="A105" s="153" t="s">
        <v>356</v>
      </c>
      <c r="B105" s="154">
        <v>85</v>
      </c>
      <c r="C105" s="154">
        <v>86</v>
      </c>
      <c r="D105" s="154">
        <v>82</v>
      </c>
      <c r="E105" s="154">
        <v>80</v>
      </c>
      <c r="F105" s="154">
        <v>81</v>
      </c>
      <c r="G105" s="154">
        <v>81</v>
      </c>
      <c r="H105" s="154">
        <v>77</v>
      </c>
      <c r="I105" s="154">
        <v>76</v>
      </c>
      <c r="J105" s="154">
        <v>76</v>
      </c>
      <c r="K105" s="154">
        <v>78</v>
      </c>
      <c r="L105" s="147">
        <f t="shared" si="5"/>
        <v>77</v>
      </c>
      <c r="M105" s="154">
        <v>37</v>
      </c>
      <c r="N105" s="154">
        <v>40</v>
      </c>
      <c r="O105" s="154">
        <v>28</v>
      </c>
    </row>
    <row r="106" spans="1:15" ht="13.5">
      <c r="A106" s="153" t="s">
        <v>357</v>
      </c>
      <c r="B106" s="154">
        <v>115</v>
      </c>
      <c r="C106" s="154">
        <v>116</v>
      </c>
      <c r="D106" s="154">
        <v>112</v>
      </c>
      <c r="E106" s="154">
        <v>115</v>
      </c>
      <c r="F106" s="154">
        <v>120</v>
      </c>
      <c r="G106" s="154">
        <v>119</v>
      </c>
      <c r="H106" s="154">
        <v>117</v>
      </c>
      <c r="I106" s="154">
        <v>112</v>
      </c>
      <c r="J106" s="154">
        <v>110</v>
      </c>
      <c r="K106" s="154">
        <v>109</v>
      </c>
      <c r="L106" s="147">
        <f t="shared" si="5"/>
        <v>106</v>
      </c>
      <c r="M106" s="154">
        <v>47</v>
      </c>
      <c r="N106" s="154">
        <v>59</v>
      </c>
      <c r="O106" s="154">
        <v>32</v>
      </c>
    </row>
    <row r="107" spans="1:15" ht="13.5">
      <c r="A107" s="153" t="s">
        <v>358</v>
      </c>
      <c r="B107" s="154">
        <v>61</v>
      </c>
      <c r="C107" s="154">
        <v>62</v>
      </c>
      <c r="D107" s="154">
        <v>63</v>
      </c>
      <c r="E107" s="154">
        <v>64</v>
      </c>
      <c r="F107" s="154">
        <v>64</v>
      </c>
      <c r="G107" s="154">
        <v>59</v>
      </c>
      <c r="H107" s="154">
        <v>58</v>
      </c>
      <c r="I107" s="154">
        <v>55</v>
      </c>
      <c r="J107" s="154">
        <v>52</v>
      </c>
      <c r="K107" s="154">
        <v>52</v>
      </c>
      <c r="L107" s="147">
        <f t="shared" si="5"/>
        <v>49</v>
      </c>
      <c r="M107" s="154">
        <v>23</v>
      </c>
      <c r="N107" s="154">
        <v>26</v>
      </c>
      <c r="O107" s="154">
        <v>17</v>
      </c>
    </row>
    <row r="108" spans="1:15" ht="13.5">
      <c r="A108" s="153" t="s">
        <v>359</v>
      </c>
      <c r="B108" s="154">
        <v>84</v>
      </c>
      <c r="C108" s="154">
        <v>85</v>
      </c>
      <c r="D108" s="154">
        <v>92</v>
      </c>
      <c r="E108" s="154">
        <v>91</v>
      </c>
      <c r="F108" s="154">
        <v>91</v>
      </c>
      <c r="G108" s="154">
        <v>88</v>
      </c>
      <c r="H108" s="154">
        <v>81</v>
      </c>
      <c r="I108" s="154">
        <v>81</v>
      </c>
      <c r="J108" s="154">
        <v>78</v>
      </c>
      <c r="K108" s="154">
        <v>79</v>
      </c>
      <c r="L108" s="147">
        <f t="shared" si="5"/>
        <v>76</v>
      </c>
      <c r="M108" s="154">
        <v>36</v>
      </c>
      <c r="N108" s="154">
        <v>40</v>
      </c>
      <c r="O108" s="154">
        <v>25</v>
      </c>
    </row>
    <row r="109" spans="1:15" ht="13.5">
      <c r="A109" s="153" t="s">
        <v>360</v>
      </c>
      <c r="B109" s="154">
        <v>187</v>
      </c>
      <c r="C109" s="154">
        <v>181</v>
      </c>
      <c r="D109" s="154">
        <v>179</v>
      </c>
      <c r="E109" s="154">
        <v>173</v>
      </c>
      <c r="F109" s="154">
        <v>174</v>
      </c>
      <c r="G109" s="154">
        <v>174</v>
      </c>
      <c r="H109" s="154">
        <v>174</v>
      </c>
      <c r="I109" s="154">
        <v>170</v>
      </c>
      <c r="J109" s="154">
        <v>169</v>
      </c>
      <c r="K109" s="154">
        <v>166</v>
      </c>
      <c r="L109" s="147">
        <f t="shared" si="5"/>
        <v>169</v>
      </c>
      <c r="M109" s="154">
        <v>75</v>
      </c>
      <c r="N109" s="154">
        <v>94</v>
      </c>
      <c r="O109" s="154">
        <v>61</v>
      </c>
    </row>
    <row r="110" spans="1:15" ht="13.5">
      <c r="A110" s="153" t="s">
        <v>361</v>
      </c>
      <c r="B110" s="154">
        <v>188</v>
      </c>
      <c r="C110" s="154">
        <v>187</v>
      </c>
      <c r="D110" s="154">
        <v>187</v>
      </c>
      <c r="E110" s="154">
        <v>186</v>
      </c>
      <c r="F110" s="154">
        <v>184</v>
      </c>
      <c r="G110" s="154">
        <v>185</v>
      </c>
      <c r="H110" s="154">
        <v>186</v>
      </c>
      <c r="I110" s="154">
        <v>185</v>
      </c>
      <c r="J110" s="154">
        <v>181</v>
      </c>
      <c r="K110" s="154">
        <v>175</v>
      </c>
      <c r="L110" s="147">
        <f t="shared" si="5"/>
        <v>170</v>
      </c>
      <c r="M110" s="154">
        <v>77</v>
      </c>
      <c r="N110" s="154">
        <v>93</v>
      </c>
      <c r="O110" s="154">
        <v>51</v>
      </c>
    </row>
    <row r="111" spans="1:15" ht="13.5">
      <c r="A111" s="153" t="s">
        <v>362</v>
      </c>
      <c r="B111" s="154">
        <v>245</v>
      </c>
      <c r="C111" s="154">
        <v>245</v>
      </c>
      <c r="D111" s="154">
        <v>246</v>
      </c>
      <c r="E111" s="154">
        <v>243</v>
      </c>
      <c r="F111" s="154">
        <v>235</v>
      </c>
      <c r="G111" s="154">
        <v>231</v>
      </c>
      <c r="H111" s="154">
        <v>231</v>
      </c>
      <c r="I111" s="154">
        <v>234</v>
      </c>
      <c r="J111" s="154">
        <v>234</v>
      </c>
      <c r="K111" s="154">
        <v>228</v>
      </c>
      <c r="L111" s="147">
        <f t="shared" si="5"/>
        <v>224</v>
      </c>
      <c r="M111" s="154">
        <v>117</v>
      </c>
      <c r="N111" s="154">
        <v>107</v>
      </c>
      <c r="O111" s="154">
        <v>79</v>
      </c>
    </row>
    <row r="112" spans="1:15" ht="13.5">
      <c r="A112" s="153" t="s">
        <v>363</v>
      </c>
      <c r="B112" s="154">
        <v>158</v>
      </c>
      <c r="C112" s="154">
        <v>155</v>
      </c>
      <c r="D112" s="154">
        <v>154</v>
      </c>
      <c r="E112" s="154">
        <v>149</v>
      </c>
      <c r="F112" s="154">
        <v>150</v>
      </c>
      <c r="G112" s="154">
        <v>149</v>
      </c>
      <c r="H112" s="154">
        <v>147</v>
      </c>
      <c r="I112" s="154">
        <v>145</v>
      </c>
      <c r="J112" s="154">
        <v>141</v>
      </c>
      <c r="K112" s="154">
        <v>144</v>
      </c>
      <c r="L112" s="147">
        <f t="shared" si="5"/>
        <v>142</v>
      </c>
      <c r="M112" s="154">
        <v>69</v>
      </c>
      <c r="N112" s="154">
        <v>73</v>
      </c>
      <c r="O112" s="154">
        <v>45</v>
      </c>
    </row>
    <row r="113" spans="1:15" ht="13.5">
      <c r="A113" s="153" t="s">
        <v>364</v>
      </c>
      <c r="B113" s="154">
        <v>206</v>
      </c>
      <c r="C113" s="154">
        <v>205</v>
      </c>
      <c r="D113" s="154">
        <v>210</v>
      </c>
      <c r="E113" s="154">
        <v>200</v>
      </c>
      <c r="F113" s="154">
        <v>192</v>
      </c>
      <c r="G113" s="154">
        <v>198</v>
      </c>
      <c r="H113" s="154">
        <v>190</v>
      </c>
      <c r="I113" s="154">
        <v>188</v>
      </c>
      <c r="J113" s="154">
        <v>181</v>
      </c>
      <c r="K113" s="154">
        <v>185</v>
      </c>
      <c r="L113" s="147">
        <f t="shared" si="5"/>
        <v>180</v>
      </c>
      <c r="M113" s="154">
        <v>85</v>
      </c>
      <c r="N113" s="154">
        <v>95</v>
      </c>
      <c r="O113" s="154">
        <v>59</v>
      </c>
    </row>
    <row r="114" spans="1:15" ht="13.5">
      <c r="A114" s="153" t="s">
        <v>365</v>
      </c>
      <c r="B114" s="154">
        <v>45</v>
      </c>
      <c r="C114" s="154">
        <v>40</v>
      </c>
      <c r="D114" s="154">
        <v>38</v>
      </c>
      <c r="E114" s="154">
        <v>34</v>
      </c>
      <c r="F114" s="154">
        <v>32</v>
      </c>
      <c r="G114" s="154">
        <v>31</v>
      </c>
      <c r="H114" s="154">
        <v>29</v>
      </c>
      <c r="I114" s="154">
        <v>24</v>
      </c>
      <c r="J114" s="154">
        <v>24</v>
      </c>
      <c r="K114" s="154">
        <v>21</v>
      </c>
      <c r="L114" s="147">
        <f t="shared" si="5"/>
        <v>19</v>
      </c>
      <c r="M114" s="154">
        <v>11</v>
      </c>
      <c r="N114" s="154">
        <v>8</v>
      </c>
      <c r="O114" s="154">
        <v>10</v>
      </c>
    </row>
    <row r="115" spans="1:15" ht="13.5">
      <c r="A115" s="153" t="s">
        <v>366</v>
      </c>
      <c r="B115" s="154">
        <v>19</v>
      </c>
      <c r="C115" s="154">
        <v>20</v>
      </c>
      <c r="D115" s="154">
        <v>21</v>
      </c>
      <c r="E115" s="154">
        <v>19</v>
      </c>
      <c r="F115" s="154">
        <v>16</v>
      </c>
      <c r="G115" s="154">
        <v>16</v>
      </c>
      <c r="H115" s="154">
        <v>17</v>
      </c>
      <c r="I115" s="154">
        <v>14</v>
      </c>
      <c r="J115" s="154">
        <v>9</v>
      </c>
      <c r="K115" s="154">
        <v>10</v>
      </c>
      <c r="L115" s="147">
        <f t="shared" si="5"/>
        <v>7</v>
      </c>
      <c r="M115" s="154">
        <v>4</v>
      </c>
      <c r="N115" s="154">
        <v>3</v>
      </c>
      <c r="O115" s="154">
        <v>5</v>
      </c>
    </row>
    <row r="116" spans="1:15" ht="13.5">
      <c r="A116" s="153" t="s">
        <v>367</v>
      </c>
      <c r="B116" s="154">
        <v>89</v>
      </c>
      <c r="C116" s="154">
        <v>86</v>
      </c>
      <c r="D116" s="154">
        <v>86</v>
      </c>
      <c r="E116" s="154">
        <v>86</v>
      </c>
      <c r="F116" s="154">
        <v>85</v>
      </c>
      <c r="G116" s="154">
        <v>83</v>
      </c>
      <c r="H116" s="154">
        <v>81</v>
      </c>
      <c r="I116" s="154">
        <v>81</v>
      </c>
      <c r="J116" s="154">
        <v>77</v>
      </c>
      <c r="K116" s="154">
        <v>74</v>
      </c>
      <c r="L116" s="147">
        <f t="shared" si="5"/>
        <v>76</v>
      </c>
      <c r="M116" s="154">
        <v>34</v>
      </c>
      <c r="N116" s="154">
        <v>42</v>
      </c>
      <c r="O116" s="154">
        <v>30</v>
      </c>
    </row>
    <row r="117" spans="1:15" ht="13.5">
      <c r="A117" s="153" t="s">
        <v>368</v>
      </c>
      <c r="B117" s="154">
        <v>189</v>
      </c>
      <c r="C117" s="154">
        <v>183</v>
      </c>
      <c r="D117" s="154">
        <v>183</v>
      </c>
      <c r="E117" s="154">
        <v>179</v>
      </c>
      <c r="F117" s="154">
        <v>180</v>
      </c>
      <c r="G117" s="154">
        <v>178</v>
      </c>
      <c r="H117" s="154">
        <v>181</v>
      </c>
      <c r="I117" s="154">
        <v>167</v>
      </c>
      <c r="J117" s="154">
        <v>165</v>
      </c>
      <c r="K117" s="154">
        <v>153</v>
      </c>
      <c r="L117" s="147">
        <f t="shared" si="5"/>
        <v>151</v>
      </c>
      <c r="M117" s="154">
        <v>74</v>
      </c>
      <c r="N117" s="154">
        <v>77</v>
      </c>
      <c r="O117" s="154">
        <v>54</v>
      </c>
    </row>
    <row r="118" spans="1:15" ht="13.5">
      <c r="A118" s="153" t="s">
        <v>369</v>
      </c>
      <c r="B118" s="154">
        <v>158</v>
      </c>
      <c r="C118" s="154">
        <v>161</v>
      </c>
      <c r="D118" s="154">
        <v>153</v>
      </c>
      <c r="E118" s="154">
        <v>149</v>
      </c>
      <c r="F118" s="154">
        <v>151</v>
      </c>
      <c r="G118" s="154">
        <v>140</v>
      </c>
      <c r="H118" s="154">
        <v>141</v>
      </c>
      <c r="I118" s="154">
        <v>137</v>
      </c>
      <c r="J118" s="154">
        <v>139</v>
      </c>
      <c r="K118" s="154">
        <v>130</v>
      </c>
      <c r="L118" s="147">
        <f t="shared" si="5"/>
        <v>128</v>
      </c>
      <c r="M118" s="154">
        <v>60</v>
      </c>
      <c r="N118" s="154">
        <v>68</v>
      </c>
      <c r="O118" s="154">
        <v>44</v>
      </c>
    </row>
    <row r="119" spans="1:15" ht="13.5">
      <c r="A119" s="153" t="s">
        <v>370</v>
      </c>
      <c r="B119" s="154">
        <v>43</v>
      </c>
      <c r="C119" s="154">
        <v>43</v>
      </c>
      <c r="D119" s="154">
        <v>35</v>
      </c>
      <c r="E119" s="154">
        <v>32</v>
      </c>
      <c r="F119" s="154">
        <v>32</v>
      </c>
      <c r="G119" s="154">
        <v>31</v>
      </c>
      <c r="H119" s="154">
        <v>33</v>
      </c>
      <c r="I119" s="154">
        <v>32</v>
      </c>
      <c r="J119" s="154">
        <v>32</v>
      </c>
      <c r="K119" s="154">
        <v>34</v>
      </c>
      <c r="L119" s="147">
        <f t="shared" si="5"/>
        <v>33</v>
      </c>
      <c r="M119" s="154">
        <v>13</v>
      </c>
      <c r="N119" s="154">
        <v>20</v>
      </c>
      <c r="O119" s="154">
        <v>17</v>
      </c>
    </row>
    <row r="120" spans="1:15" ht="13.5">
      <c r="A120" s="153" t="s">
        <v>371</v>
      </c>
      <c r="B120" s="154">
        <v>44</v>
      </c>
      <c r="C120" s="154">
        <v>42</v>
      </c>
      <c r="D120" s="154">
        <v>41</v>
      </c>
      <c r="E120" s="154">
        <v>41</v>
      </c>
      <c r="F120" s="154">
        <v>40</v>
      </c>
      <c r="G120" s="154">
        <v>38</v>
      </c>
      <c r="H120" s="154">
        <v>39</v>
      </c>
      <c r="I120" s="154">
        <v>38</v>
      </c>
      <c r="J120" s="154">
        <v>35</v>
      </c>
      <c r="K120" s="154">
        <v>32</v>
      </c>
      <c r="L120" s="147">
        <f t="shared" si="5"/>
        <v>31</v>
      </c>
      <c r="M120" s="154">
        <v>15</v>
      </c>
      <c r="N120" s="154">
        <v>16</v>
      </c>
      <c r="O120" s="154">
        <v>11</v>
      </c>
    </row>
    <row r="121" spans="1:15" ht="13.5">
      <c r="A121" s="153"/>
      <c r="B121" s="154"/>
      <c r="C121" s="154"/>
      <c r="D121" s="154"/>
      <c r="E121" s="154"/>
      <c r="F121" s="154"/>
      <c r="G121" s="154"/>
      <c r="H121" s="154"/>
      <c r="I121" s="154"/>
      <c r="J121" s="154"/>
      <c r="K121" s="154"/>
      <c r="L121" s="147"/>
      <c r="M121" s="154"/>
      <c r="N121" s="154"/>
      <c r="O121" s="154"/>
    </row>
    <row r="122" spans="1:15" ht="13.5">
      <c r="A122" s="153" t="s">
        <v>372</v>
      </c>
      <c r="B122" s="154">
        <f>SUM(B123:B129)</f>
        <v>644</v>
      </c>
      <c r="C122" s="154">
        <f>SUM(C123:C129)</f>
        <v>638</v>
      </c>
      <c r="D122" s="154">
        <f>SUM(D123:D129)</f>
        <v>621</v>
      </c>
      <c r="E122" s="154">
        <v>608</v>
      </c>
      <c r="F122" s="154">
        <v>591</v>
      </c>
      <c r="G122" s="154">
        <v>582</v>
      </c>
      <c r="H122" s="154">
        <v>566</v>
      </c>
      <c r="I122" s="154">
        <v>566</v>
      </c>
      <c r="J122" s="154">
        <v>547</v>
      </c>
      <c r="K122" s="154">
        <f>SUM(K123:K129)</f>
        <v>515</v>
      </c>
      <c r="L122" s="147">
        <f>SUM(L123:L129)</f>
        <v>491</v>
      </c>
      <c r="M122" s="154">
        <f>SUM(M123:M129)</f>
        <v>231</v>
      </c>
      <c r="N122" s="154">
        <f>SUM(N123:N129)</f>
        <v>260</v>
      </c>
      <c r="O122" s="154">
        <f>SUM(O123:O129)</f>
        <v>177</v>
      </c>
    </row>
    <row r="123" spans="1:15" ht="13.5">
      <c r="A123" s="153" t="s">
        <v>373</v>
      </c>
      <c r="B123" s="154">
        <v>29</v>
      </c>
      <c r="C123" s="154">
        <v>29</v>
      </c>
      <c r="D123" s="154">
        <v>28</v>
      </c>
      <c r="E123" s="154">
        <v>28</v>
      </c>
      <c r="F123" s="154">
        <v>27</v>
      </c>
      <c r="G123" s="154">
        <v>26</v>
      </c>
      <c r="H123" s="154">
        <v>24</v>
      </c>
      <c r="I123" s="154">
        <v>25</v>
      </c>
      <c r="J123" s="154">
        <v>25</v>
      </c>
      <c r="K123" s="154">
        <v>22</v>
      </c>
      <c r="L123" s="147">
        <f aca="true" t="shared" si="6" ref="L123:L129">SUM(M123:N123)</f>
        <v>21</v>
      </c>
      <c r="M123" s="154">
        <v>11</v>
      </c>
      <c r="N123" s="154">
        <v>10</v>
      </c>
      <c r="O123" s="154">
        <v>11</v>
      </c>
    </row>
    <row r="124" spans="1:15" ht="13.5">
      <c r="A124" s="153" t="s">
        <v>374</v>
      </c>
      <c r="B124" s="154">
        <v>68</v>
      </c>
      <c r="C124" s="154">
        <v>68</v>
      </c>
      <c r="D124" s="154">
        <v>63</v>
      </c>
      <c r="E124" s="154">
        <v>64</v>
      </c>
      <c r="F124" s="154">
        <v>55</v>
      </c>
      <c r="G124" s="154">
        <v>59</v>
      </c>
      <c r="H124" s="154">
        <v>59</v>
      </c>
      <c r="I124" s="154">
        <v>58</v>
      </c>
      <c r="J124" s="154">
        <v>54</v>
      </c>
      <c r="K124" s="154">
        <v>51</v>
      </c>
      <c r="L124" s="147">
        <f t="shared" si="6"/>
        <v>46</v>
      </c>
      <c r="M124" s="154">
        <v>22</v>
      </c>
      <c r="N124" s="154">
        <v>24</v>
      </c>
      <c r="O124" s="154">
        <v>17</v>
      </c>
    </row>
    <row r="125" spans="1:15" ht="13.5">
      <c r="A125" s="153" t="s">
        <v>375</v>
      </c>
      <c r="B125" s="154">
        <v>102</v>
      </c>
      <c r="C125" s="154">
        <v>98</v>
      </c>
      <c r="D125" s="154">
        <v>104</v>
      </c>
      <c r="E125" s="154">
        <v>105</v>
      </c>
      <c r="F125" s="154">
        <v>97</v>
      </c>
      <c r="G125" s="154">
        <v>94</v>
      </c>
      <c r="H125" s="154">
        <v>94</v>
      </c>
      <c r="I125" s="154">
        <v>101</v>
      </c>
      <c r="J125" s="154">
        <v>98</v>
      </c>
      <c r="K125" s="154">
        <v>94</v>
      </c>
      <c r="L125" s="147">
        <f t="shared" si="6"/>
        <v>86</v>
      </c>
      <c r="M125" s="154">
        <v>43</v>
      </c>
      <c r="N125" s="154">
        <v>43</v>
      </c>
      <c r="O125" s="154">
        <v>33</v>
      </c>
    </row>
    <row r="126" spans="1:15" ht="13.5">
      <c r="A126" s="153" t="s">
        <v>376</v>
      </c>
      <c r="B126" s="154">
        <v>164</v>
      </c>
      <c r="C126" s="154">
        <v>163</v>
      </c>
      <c r="D126" s="154">
        <v>157</v>
      </c>
      <c r="E126" s="154">
        <v>151</v>
      </c>
      <c r="F126" s="154">
        <v>161</v>
      </c>
      <c r="G126" s="154">
        <v>161</v>
      </c>
      <c r="H126" s="154">
        <v>150</v>
      </c>
      <c r="I126" s="154">
        <v>145</v>
      </c>
      <c r="J126" s="154">
        <v>144</v>
      </c>
      <c r="K126" s="154">
        <v>132</v>
      </c>
      <c r="L126" s="147">
        <f t="shared" si="6"/>
        <v>129</v>
      </c>
      <c r="M126" s="154">
        <v>59</v>
      </c>
      <c r="N126" s="154">
        <v>70</v>
      </c>
      <c r="O126" s="154">
        <v>40</v>
      </c>
    </row>
    <row r="127" spans="1:15" ht="13.5">
      <c r="A127" s="153" t="s">
        <v>377</v>
      </c>
      <c r="B127" s="154">
        <v>127</v>
      </c>
      <c r="C127" s="154">
        <v>130</v>
      </c>
      <c r="D127" s="154">
        <v>125</v>
      </c>
      <c r="E127" s="154">
        <v>117</v>
      </c>
      <c r="F127" s="154">
        <v>113</v>
      </c>
      <c r="G127" s="154">
        <v>112</v>
      </c>
      <c r="H127" s="154">
        <v>111</v>
      </c>
      <c r="I127" s="154">
        <v>109</v>
      </c>
      <c r="J127" s="154">
        <v>101</v>
      </c>
      <c r="K127" s="154">
        <v>97</v>
      </c>
      <c r="L127" s="147">
        <f t="shared" si="6"/>
        <v>95</v>
      </c>
      <c r="M127" s="154">
        <v>45</v>
      </c>
      <c r="N127" s="154">
        <v>50</v>
      </c>
      <c r="O127" s="154">
        <v>37</v>
      </c>
    </row>
    <row r="128" spans="1:15" ht="13.5">
      <c r="A128" s="153" t="s">
        <v>378</v>
      </c>
      <c r="B128" s="154">
        <v>113</v>
      </c>
      <c r="C128" s="154">
        <v>109</v>
      </c>
      <c r="D128" s="154">
        <v>106</v>
      </c>
      <c r="E128" s="154">
        <v>103</v>
      </c>
      <c r="F128" s="154">
        <v>100</v>
      </c>
      <c r="G128" s="154">
        <v>93</v>
      </c>
      <c r="H128" s="154">
        <v>92</v>
      </c>
      <c r="I128" s="154">
        <v>91</v>
      </c>
      <c r="J128" s="154">
        <v>87</v>
      </c>
      <c r="K128" s="154">
        <v>85</v>
      </c>
      <c r="L128" s="147">
        <f t="shared" si="6"/>
        <v>82</v>
      </c>
      <c r="M128" s="154">
        <v>37</v>
      </c>
      <c r="N128" s="154">
        <v>45</v>
      </c>
      <c r="O128" s="154">
        <v>29</v>
      </c>
    </row>
    <row r="129" spans="1:15" ht="13.5">
      <c r="A129" s="153" t="s">
        <v>379</v>
      </c>
      <c r="B129" s="154">
        <v>41</v>
      </c>
      <c r="C129" s="154">
        <v>41</v>
      </c>
      <c r="D129" s="154">
        <v>38</v>
      </c>
      <c r="E129" s="154">
        <v>40</v>
      </c>
      <c r="F129" s="154">
        <v>38</v>
      </c>
      <c r="G129" s="154">
        <v>37</v>
      </c>
      <c r="H129" s="154">
        <v>36</v>
      </c>
      <c r="I129" s="154">
        <v>37</v>
      </c>
      <c r="J129" s="154">
        <v>38</v>
      </c>
      <c r="K129" s="154">
        <v>34</v>
      </c>
      <c r="L129" s="147">
        <f t="shared" si="6"/>
        <v>32</v>
      </c>
      <c r="M129" s="154">
        <v>14</v>
      </c>
      <c r="N129" s="154">
        <v>18</v>
      </c>
      <c r="O129" s="154">
        <v>10</v>
      </c>
    </row>
    <row r="130" spans="1:15" ht="13.5">
      <c r="A130" s="153"/>
      <c r="B130" s="154"/>
      <c r="C130" s="154"/>
      <c r="D130" s="154"/>
      <c r="E130" s="154"/>
      <c r="F130" s="154"/>
      <c r="G130" s="154"/>
      <c r="H130" s="154"/>
      <c r="I130" s="154"/>
      <c r="J130" s="154"/>
      <c r="K130" s="154"/>
      <c r="L130" s="147"/>
      <c r="M130" s="154"/>
      <c r="N130" s="154"/>
      <c r="O130" s="154"/>
    </row>
    <row r="131" spans="1:15" ht="13.5">
      <c r="A131" s="153" t="s">
        <v>380</v>
      </c>
      <c r="B131" s="154">
        <f>SUM(B132:B140)</f>
        <v>1185</v>
      </c>
      <c r="C131" s="154">
        <f>SUM(C132:C140)</f>
        <v>1178</v>
      </c>
      <c r="D131" s="154">
        <f>SUM(D132:D140)</f>
        <v>1174</v>
      </c>
      <c r="E131" s="154">
        <v>1157</v>
      </c>
      <c r="F131" s="154">
        <v>1151</v>
      </c>
      <c r="G131" s="154">
        <v>1145</v>
      </c>
      <c r="H131" s="154">
        <v>1133</v>
      </c>
      <c r="I131" s="154">
        <v>1103</v>
      </c>
      <c r="J131" s="154">
        <v>1091</v>
      </c>
      <c r="K131" s="154">
        <f>SUM(K132:K140)</f>
        <v>1058</v>
      </c>
      <c r="L131" s="147">
        <f>SUM(L132:L140)</f>
        <v>1043</v>
      </c>
      <c r="M131" s="154">
        <f>SUM(M132:M140)</f>
        <v>509</v>
      </c>
      <c r="N131" s="154">
        <f>SUM(N132:N140)</f>
        <v>534</v>
      </c>
      <c r="O131" s="154">
        <f>SUM(O132:O140)</f>
        <v>374</v>
      </c>
    </row>
    <row r="132" spans="1:15" ht="13.5">
      <c r="A132" s="153" t="s">
        <v>381</v>
      </c>
      <c r="B132" s="154">
        <v>75</v>
      </c>
      <c r="C132" s="154">
        <v>74</v>
      </c>
      <c r="D132" s="154">
        <v>73</v>
      </c>
      <c r="E132" s="154">
        <v>75</v>
      </c>
      <c r="F132" s="154">
        <v>73</v>
      </c>
      <c r="G132" s="154">
        <v>73</v>
      </c>
      <c r="H132" s="154">
        <v>73</v>
      </c>
      <c r="I132" s="154">
        <v>66</v>
      </c>
      <c r="J132" s="154">
        <v>66</v>
      </c>
      <c r="K132" s="154">
        <v>68</v>
      </c>
      <c r="L132" s="147">
        <f aca="true" t="shared" si="7" ref="L132:L140">SUM(M132:N132)</f>
        <v>67</v>
      </c>
      <c r="M132" s="154">
        <v>37</v>
      </c>
      <c r="N132" s="154">
        <v>30</v>
      </c>
      <c r="O132" s="154">
        <v>24</v>
      </c>
    </row>
    <row r="133" spans="1:15" ht="13.5">
      <c r="A133" s="153" t="s">
        <v>382</v>
      </c>
      <c r="B133" s="154">
        <v>52</v>
      </c>
      <c r="C133" s="154">
        <v>49</v>
      </c>
      <c r="D133" s="154">
        <v>49</v>
      </c>
      <c r="E133" s="154">
        <v>50</v>
      </c>
      <c r="F133" s="154">
        <v>50</v>
      </c>
      <c r="G133" s="154">
        <v>52</v>
      </c>
      <c r="H133" s="154">
        <v>50</v>
      </c>
      <c r="I133" s="154">
        <v>50</v>
      </c>
      <c r="J133" s="154">
        <v>47</v>
      </c>
      <c r="K133" s="154">
        <v>45</v>
      </c>
      <c r="L133" s="147">
        <f t="shared" si="7"/>
        <v>45</v>
      </c>
      <c r="M133" s="154">
        <v>22</v>
      </c>
      <c r="N133" s="154">
        <v>23</v>
      </c>
      <c r="O133" s="154">
        <v>16</v>
      </c>
    </row>
    <row r="134" spans="1:15" ht="13.5">
      <c r="A134" s="153" t="s">
        <v>383</v>
      </c>
      <c r="B134" s="154">
        <v>131</v>
      </c>
      <c r="C134" s="154">
        <v>130</v>
      </c>
      <c r="D134" s="154">
        <v>127</v>
      </c>
      <c r="E134" s="154">
        <v>128</v>
      </c>
      <c r="F134" s="154">
        <v>126</v>
      </c>
      <c r="G134" s="154">
        <v>120</v>
      </c>
      <c r="H134" s="154">
        <v>118</v>
      </c>
      <c r="I134" s="154">
        <v>118</v>
      </c>
      <c r="J134" s="154">
        <v>120</v>
      </c>
      <c r="K134" s="154">
        <v>114</v>
      </c>
      <c r="L134" s="147">
        <f t="shared" si="7"/>
        <v>113</v>
      </c>
      <c r="M134" s="154">
        <v>57</v>
      </c>
      <c r="N134" s="154">
        <v>56</v>
      </c>
      <c r="O134" s="154">
        <v>37</v>
      </c>
    </row>
    <row r="135" spans="1:15" ht="13.5">
      <c r="A135" s="153" t="s">
        <v>384</v>
      </c>
      <c r="B135" s="154">
        <v>191</v>
      </c>
      <c r="C135" s="154">
        <v>192</v>
      </c>
      <c r="D135" s="154">
        <v>192</v>
      </c>
      <c r="E135" s="154">
        <v>190</v>
      </c>
      <c r="F135" s="154">
        <v>189</v>
      </c>
      <c r="G135" s="154">
        <v>193</v>
      </c>
      <c r="H135" s="154">
        <v>189</v>
      </c>
      <c r="I135" s="154">
        <v>188</v>
      </c>
      <c r="J135" s="154">
        <v>185</v>
      </c>
      <c r="K135" s="154">
        <v>183</v>
      </c>
      <c r="L135" s="147">
        <f t="shared" si="7"/>
        <v>177</v>
      </c>
      <c r="M135" s="154">
        <v>86</v>
      </c>
      <c r="N135" s="154">
        <v>91</v>
      </c>
      <c r="O135" s="154">
        <v>55</v>
      </c>
    </row>
    <row r="136" spans="1:15" ht="13.5">
      <c r="A136" s="153" t="s">
        <v>385</v>
      </c>
      <c r="B136" s="154">
        <v>86</v>
      </c>
      <c r="C136" s="154">
        <v>88</v>
      </c>
      <c r="D136" s="154">
        <v>95</v>
      </c>
      <c r="E136" s="154">
        <v>95</v>
      </c>
      <c r="F136" s="154">
        <v>96</v>
      </c>
      <c r="G136" s="154">
        <v>97</v>
      </c>
      <c r="H136" s="154">
        <v>96</v>
      </c>
      <c r="I136" s="154">
        <v>96</v>
      </c>
      <c r="J136" s="154">
        <v>94</v>
      </c>
      <c r="K136" s="154">
        <v>89</v>
      </c>
      <c r="L136" s="147">
        <f t="shared" si="7"/>
        <v>88</v>
      </c>
      <c r="M136" s="154">
        <v>42</v>
      </c>
      <c r="N136" s="154">
        <v>46</v>
      </c>
      <c r="O136" s="154">
        <v>32</v>
      </c>
    </row>
    <row r="137" spans="1:15" ht="13.5">
      <c r="A137" s="153" t="s">
        <v>386</v>
      </c>
      <c r="B137" s="154">
        <v>92</v>
      </c>
      <c r="C137" s="154">
        <v>85</v>
      </c>
      <c r="D137" s="154">
        <v>82</v>
      </c>
      <c r="E137" s="154">
        <v>77</v>
      </c>
      <c r="F137" s="154">
        <v>78</v>
      </c>
      <c r="G137" s="154">
        <v>78</v>
      </c>
      <c r="H137" s="154">
        <v>77</v>
      </c>
      <c r="I137" s="154">
        <v>77</v>
      </c>
      <c r="J137" s="154">
        <v>71</v>
      </c>
      <c r="K137" s="154">
        <v>73</v>
      </c>
      <c r="L137" s="147">
        <f t="shared" si="7"/>
        <v>77</v>
      </c>
      <c r="M137" s="154">
        <v>40</v>
      </c>
      <c r="N137" s="154">
        <v>37</v>
      </c>
      <c r="O137" s="154">
        <v>27</v>
      </c>
    </row>
    <row r="138" spans="1:15" ht="13.5">
      <c r="A138" s="153" t="s">
        <v>387</v>
      </c>
      <c r="B138" s="154">
        <v>229</v>
      </c>
      <c r="C138" s="154">
        <v>225</v>
      </c>
      <c r="D138" s="154">
        <v>232</v>
      </c>
      <c r="E138" s="154">
        <v>227</v>
      </c>
      <c r="F138" s="154">
        <v>233</v>
      </c>
      <c r="G138" s="154">
        <v>226</v>
      </c>
      <c r="H138" s="154">
        <v>220</v>
      </c>
      <c r="I138" s="154">
        <v>217</v>
      </c>
      <c r="J138" s="154">
        <v>213</v>
      </c>
      <c r="K138" s="154">
        <v>205</v>
      </c>
      <c r="L138" s="147">
        <f t="shared" si="7"/>
        <v>207</v>
      </c>
      <c r="M138" s="154">
        <v>106</v>
      </c>
      <c r="N138" s="154">
        <v>101</v>
      </c>
      <c r="O138" s="154">
        <v>68</v>
      </c>
    </row>
    <row r="139" spans="1:15" ht="13.5">
      <c r="A139" s="153" t="s">
        <v>388</v>
      </c>
      <c r="B139" s="154">
        <v>297</v>
      </c>
      <c r="C139" s="154">
        <v>303</v>
      </c>
      <c r="D139" s="154">
        <v>293</v>
      </c>
      <c r="E139" s="154">
        <v>284</v>
      </c>
      <c r="F139" s="154">
        <v>275</v>
      </c>
      <c r="G139" s="154">
        <v>276</v>
      </c>
      <c r="H139" s="154">
        <v>281</v>
      </c>
      <c r="I139" s="154">
        <v>264</v>
      </c>
      <c r="J139" s="154">
        <v>269</v>
      </c>
      <c r="K139" s="154">
        <v>254</v>
      </c>
      <c r="L139" s="147">
        <f t="shared" si="7"/>
        <v>238</v>
      </c>
      <c r="M139" s="154">
        <v>105</v>
      </c>
      <c r="N139" s="154">
        <v>133</v>
      </c>
      <c r="O139" s="154">
        <v>105</v>
      </c>
    </row>
    <row r="140" spans="1:15" ht="13.5">
      <c r="A140" s="153" t="s">
        <v>389</v>
      </c>
      <c r="B140" s="154">
        <v>32</v>
      </c>
      <c r="C140" s="154">
        <v>32</v>
      </c>
      <c r="D140" s="154">
        <v>31</v>
      </c>
      <c r="E140" s="154">
        <v>31</v>
      </c>
      <c r="F140" s="154">
        <v>31</v>
      </c>
      <c r="G140" s="154">
        <v>30</v>
      </c>
      <c r="H140" s="154">
        <v>29</v>
      </c>
      <c r="I140" s="154">
        <v>27</v>
      </c>
      <c r="J140" s="154">
        <v>26</v>
      </c>
      <c r="K140" s="154">
        <v>27</v>
      </c>
      <c r="L140" s="147">
        <f t="shared" si="7"/>
        <v>31</v>
      </c>
      <c r="M140" s="154">
        <v>14</v>
      </c>
      <c r="N140" s="154">
        <v>17</v>
      </c>
      <c r="O140" s="154">
        <v>10</v>
      </c>
    </row>
    <row r="141" spans="1:15" ht="13.5">
      <c r="A141" s="153"/>
      <c r="B141" s="154"/>
      <c r="C141" s="154"/>
      <c r="D141" s="154"/>
      <c r="E141" s="154"/>
      <c r="F141" s="154"/>
      <c r="G141" s="154"/>
      <c r="H141" s="154"/>
      <c r="I141" s="154"/>
      <c r="J141" s="154"/>
      <c r="K141" s="154"/>
      <c r="L141" s="147"/>
      <c r="M141" s="154"/>
      <c r="N141" s="154"/>
      <c r="O141" s="154"/>
    </row>
    <row r="142" spans="1:15" ht="13.5">
      <c r="A142" s="153" t="s">
        <v>390</v>
      </c>
      <c r="B142" s="154">
        <f>SUM(B143:B161)</f>
        <v>1841</v>
      </c>
      <c r="C142" s="154">
        <f>SUM(C143:C162)</f>
        <v>1831</v>
      </c>
      <c r="D142" s="154">
        <f>SUM(D143:D161)</f>
        <v>1806</v>
      </c>
      <c r="E142" s="154">
        <v>1777</v>
      </c>
      <c r="F142" s="154">
        <v>1761</v>
      </c>
      <c r="G142" s="154">
        <v>1733</v>
      </c>
      <c r="H142" s="154">
        <v>1701</v>
      </c>
      <c r="I142" s="154">
        <v>1702</v>
      </c>
      <c r="J142" s="154">
        <v>1671</v>
      </c>
      <c r="K142" s="154">
        <f>SUM(K143:K161)</f>
        <v>1656</v>
      </c>
      <c r="L142" s="147">
        <f>SUM(L143:L161)</f>
        <v>1633</v>
      </c>
      <c r="M142" s="154">
        <f>SUM(M143:M161)</f>
        <v>734</v>
      </c>
      <c r="N142" s="154">
        <f>SUM(N143:N161)</f>
        <v>899</v>
      </c>
      <c r="O142" s="154">
        <f>SUM(O143:O161)</f>
        <v>642</v>
      </c>
    </row>
    <row r="143" spans="1:15" ht="13.5">
      <c r="A143" s="153" t="s">
        <v>391</v>
      </c>
      <c r="B143" s="154">
        <v>125</v>
      </c>
      <c r="C143" s="154">
        <v>129</v>
      </c>
      <c r="D143" s="154">
        <v>126</v>
      </c>
      <c r="E143" s="154">
        <v>117</v>
      </c>
      <c r="F143" s="154">
        <v>119</v>
      </c>
      <c r="G143" s="154">
        <v>115</v>
      </c>
      <c r="H143" s="154">
        <v>116</v>
      </c>
      <c r="I143" s="154">
        <v>162</v>
      </c>
      <c r="J143" s="154">
        <v>164</v>
      </c>
      <c r="K143" s="154">
        <v>161</v>
      </c>
      <c r="L143" s="147">
        <f aca="true" t="shared" si="8" ref="L143:L161">SUM(M143:N143)</f>
        <v>157</v>
      </c>
      <c r="M143" s="154">
        <v>67</v>
      </c>
      <c r="N143" s="154">
        <v>90</v>
      </c>
      <c r="O143" s="154">
        <v>61</v>
      </c>
    </row>
    <row r="144" spans="1:15" ht="13.5">
      <c r="A144" s="153" t="s">
        <v>392</v>
      </c>
      <c r="B144" s="154">
        <v>130</v>
      </c>
      <c r="C144" s="154">
        <v>128</v>
      </c>
      <c r="D144" s="154">
        <v>127</v>
      </c>
      <c r="E144" s="154">
        <v>125</v>
      </c>
      <c r="F144" s="154">
        <v>126</v>
      </c>
      <c r="G144" s="154">
        <v>121</v>
      </c>
      <c r="H144" s="154">
        <v>117</v>
      </c>
      <c r="I144" s="154">
        <v>112</v>
      </c>
      <c r="J144" s="154">
        <v>107</v>
      </c>
      <c r="K144" s="154">
        <v>106</v>
      </c>
      <c r="L144" s="147">
        <f t="shared" si="8"/>
        <v>101</v>
      </c>
      <c r="M144" s="154">
        <v>23</v>
      </c>
      <c r="N144" s="154">
        <v>78</v>
      </c>
      <c r="O144" s="154">
        <v>74</v>
      </c>
    </row>
    <row r="145" spans="1:15" ht="13.5">
      <c r="A145" s="153" t="s">
        <v>393</v>
      </c>
      <c r="B145" s="154">
        <v>125</v>
      </c>
      <c r="C145" s="154">
        <v>122</v>
      </c>
      <c r="D145" s="154">
        <v>115</v>
      </c>
      <c r="E145" s="154">
        <v>117</v>
      </c>
      <c r="F145" s="154">
        <v>115</v>
      </c>
      <c r="G145" s="154">
        <v>114</v>
      </c>
      <c r="H145" s="154">
        <v>113</v>
      </c>
      <c r="I145" s="154">
        <v>111</v>
      </c>
      <c r="J145" s="154">
        <v>110</v>
      </c>
      <c r="K145" s="154">
        <v>107</v>
      </c>
      <c r="L145" s="147">
        <f t="shared" si="8"/>
        <v>104</v>
      </c>
      <c r="M145" s="154">
        <v>50</v>
      </c>
      <c r="N145" s="154">
        <v>54</v>
      </c>
      <c r="O145" s="154">
        <v>40</v>
      </c>
    </row>
    <row r="146" spans="1:15" ht="13.5">
      <c r="A146" s="153" t="s">
        <v>394</v>
      </c>
      <c r="B146" s="154">
        <v>153</v>
      </c>
      <c r="C146" s="154">
        <v>154</v>
      </c>
      <c r="D146" s="154">
        <v>152</v>
      </c>
      <c r="E146" s="154">
        <v>150</v>
      </c>
      <c r="F146" s="154">
        <v>152</v>
      </c>
      <c r="G146" s="154">
        <v>150</v>
      </c>
      <c r="H146" s="154">
        <v>146</v>
      </c>
      <c r="I146" s="154">
        <v>141</v>
      </c>
      <c r="J146" s="154">
        <v>141</v>
      </c>
      <c r="K146" s="154">
        <v>141</v>
      </c>
      <c r="L146" s="147">
        <f t="shared" si="8"/>
        <v>137</v>
      </c>
      <c r="M146" s="154">
        <v>63</v>
      </c>
      <c r="N146" s="154">
        <v>74</v>
      </c>
      <c r="O146" s="154">
        <v>49</v>
      </c>
    </row>
    <row r="147" spans="1:15" ht="13.5">
      <c r="A147" s="153" t="s">
        <v>395</v>
      </c>
      <c r="B147" s="154">
        <v>83</v>
      </c>
      <c r="C147" s="154">
        <v>83</v>
      </c>
      <c r="D147" s="154">
        <v>83</v>
      </c>
      <c r="E147" s="154">
        <v>80</v>
      </c>
      <c r="F147" s="154">
        <v>78</v>
      </c>
      <c r="G147" s="154">
        <v>74</v>
      </c>
      <c r="H147" s="154">
        <v>70</v>
      </c>
      <c r="I147" s="154">
        <v>68</v>
      </c>
      <c r="J147" s="154">
        <v>65</v>
      </c>
      <c r="K147" s="154">
        <v>70</v>
      </c>
      <c r="L147" s="147">
        <f t="shared" si="8"/>
        <v>67</v>
      </c>
      <c r="M147" s="154">
        <v>31</v>
      </c>
      <c r="N147" s="154">
        <v>36</v>
      </c>
      <c r="O147" s="154">
        <v>29</v>
      </c>
    </row>
    <row r="148" spans="1:15" ht="13.5">
      <c r="A148" s="153" t="s">
        <v>396</v>
      </c>
      <c r="B148" s="154">
        <v>117</v>
      </c>
      <c r="C148" s="154">
        <v>114</v>
      </c>
      <c r="D148" s="154">
        <v>111</v>
      </c>
      <c r="E148" s="154">
        <v>112</v>
      </c>
      <c r="F148" s="154">
        <v>111</v>
      </c>
      <c r="G148" s="154">
        <v>107</v>
      </c>
      <c r="H148" s="154">
        <v>107</v>
      </c>
      <c r="I148" s="154">
        <v>105</v>
      </c>
      <c r="J148" s="154">
        <v>98</v>
      </c>
      <c r="K148" s="154">
        <v>96</v>
      </c>
      <c r="L148" s="147">
        <f t="shared" si="8"/>
        <v>87</v>
      </c>
      <c r="M148" s="154">
        <v>36</v>
      </c>
      <c r="N148" s="154">
        <v>51</v>
      </c>
      <c r="O148" s="154">
        <v>39</v>
      </c>
    </row>
    <row r="149" spans="1:15" ht="13.5">
      <c r="A149" s="153" t="s">
        <v>397</v>
      </c>
      <c r="B149" s="154">
        <v>64</v>
      </c>
      <c r="C149" s="154">
        <v>57</v>
      </c>
      <c r="D149" s="154">
        <v>57</v>
      </c>
      <c r="E149" s="154">
        <v>57</v>
      </c>
      <c r="F149" s="154">
        <v>54</v>
      </c>
      <c r="G149" s="154">
        <v>56</v>
      </c>
      <c r="H149" s="154">
        <v>56</v>
      </c>
      <c r="I149" s="154">
        <v>58</v>
      </c>
      <c r="J149" s="154">
        <v>57</v>
      </c>
      <c r="K149" s="154">
        <v>58</v>
      </c>
      <c r="L149" s="147">
        <f t="shared" si="8"/>
        <v>57</v>
      </c>
      <c r="M149" s="154">
        <v>26</v>
      </c>
      <c r="N149" s="154">
        <v>31</v>
      </c>
      <c r="O149" s="154">
        <v>26</v>
      </c>
    </row>
    <row r="150" spans="1:15" ht="13.5">
      <c r="A150" s="153" t="s">
        <v>398</v>
      </c>
      <c r="B150" s="154">
        <v>133</v>
      </c>
      <c r="C150" s="154">
        <v>127</v>
      </c>
      <c r="D150" s="154">
        <v>130</v>
      </c>
      <c r="E150" s="154">
        <v>131</v>
      </c>
      <c r="F150" s="154">
        <v>129</v>
      </c>
      <c r="G150" s="154">
        <v>123</v>
      </c>
      <c r="H150" s="154">
        <v>121</v>
      </c>
      <c r="I150" s="154">
        <v>123</v>
      </c>
      <c r="J150" s="154">
        <v>123</v>
      </c>
      <c r="K150" s="154">
        <v>121</v>
      </c>
      <c r="L150" s="147">
        <f t="shared" si="8"/>
        <v>120</v>
      </c>
      <c r="M150" s="154">
        <v>58</v>
      </c>
      <c r="N150" s="154">
        <v>62</v>
      </c>
      <c r="O150" s="154">
        <v>41</v>
      </c>
    </row>
    <row r="151" spans="1:15" ht="13.5">
      <c r="A151" s="153" t="s">
        <v>399</v>
      </c>
      <c r="B151" s="154">
        <v>165</v>
      </c>
      <c r="C151" s="154">
        <v>170</v>
      </c>
      <c r="D151" s="154">
        <v>170</v>
      </c>
      <c r="E151" s="154">
        <v>164</v>
      </c>
      <c r="F151" s="154">
        <v>165</v>
      </c>
      <c r="G151" s="154">
        <v>160</v>
      </c>
      <c r="H151" s="154">
        <v>157</v>
      </c>
      <c r="I151" s="154">
        <v>153</v>
      </c>
      <c r="J151" s="154">
        <v>147</v>
      </c>
      <c r="K151" s="154">
        <v>145</v>
      </c>
      <c r="L151" s="147">
        <f t="shared" si="8"/>
        <v>143</v>
      </c>
      <c r="M151" s="154">
        <v>64</v>
      </c>
      <c r="N151" s="154">
        <v>79</v>
      </c>
      <c r="O151" s="154">
        <v>48</v>
      </c>
    </row>
    <row r="152" spans="1:15" ht="13.5">
      <c r="A152" s="153" t="s">
        <v>400</v>
      </c>
      <c r="B152" s="154">
        <v>126</v>
      </c>
      <c r="C152" s="154">
        <v>125</v>
      </c>
      <c r="D152" s="154">
        <v>125</v>
      </c>
      <c r="E152" s="154">
        <v>117</v>
      </c>
      <c r="F152" s="154">
        <v>111</v>
      </c>
      <c r="G152" s="154">
        <v>112</v>
      </c>
      <c r="H152" s="154">
        <v>110</v>
      </c>
      <c r="I152" s="154">
        <v>104</v>
      </c>
      <c r="J152" s="154">
        <v>99</v>
      </c>
      <c r="K152" s="154">
        <v>100</v>
      </c>
      <c r="L152" s="147">
        <f t="shared" si="8"/>
        <v>99</v>
      </c>
      <c r="M152" s="154">
        <v>53</v>
      </c>
      <c r="N152" s="154">
        <v>46</v>
      </c>
      <c r="O152" s="154">
        <v>35</v>
      </c>
    </row>
    <row r="153" spans="1:15" ht="13.5">
      <c r="A153" s="153" t="s">
        <v>401</v>
      </c>
      <c r="B153" s="154">
        <v>64</v>
      </c>
      <c r="C153" s="154">
        <v>67</v>
      </c>
      <c r="D153" s="154">
        <v>65</v>
      </c>
      <c r="E153" s="154">
        <v>61</v>
      </c>
      <c r="F153" s="154">
        <v>62</v>
      </c>
      <c r="G153" s="154">
        <v>61</v>
      </c>
      <c r="H153" s="154">
        <v>57</v>
      </c>
      <c r="I153" s="154">
        <v>57</v>
      </c>
      <c r="J153" s="154">
        <v>59</v>
      </c>
      <c r="K153" s="154">
        <v>55</v>
      </c>
      <c r="L153" s="147">
        <f t="shared" si="8"/>
        <v>57</v>
      </c>
      <c r="M153" s="154">
        <v>26</v>
      </c>
      <c r="N153" s="154">
        <v>31</v>
      </c>
      <c r="O153" s="154">
        <v>20</v>
      </c>
    </row>
    <row r="154" spans="1:15" ht="13.5">
      <c r="A154" s="153" t="s">
        <v>402</v>
      </c>
      <c r="B154" s="154">
        <v>47</v>
      </c>
      <c r="C154" s="154">
        <v>50</v>
      </c>
      <c r="D154" s="154">
        <v>48</v>
      </c>
      <c r="E154" s="154">
        <v>49</v>
      </c>
      <c r="F154" s="154">
        <v>45</v>
      </c>
      <c r="G154" s="154">
        <v>45</v>
      </c>
      <c r="H154" s="154">
        <v>44</v>
      </c>
      <c r="I154" s="154">
        <v>40</v>
      </c>
      <c r="J154" s="154">
        <v>40</v>
      </c>
      <c r="K154" s="154">
        <v>35</v>
      </c>
      <c r="L154" s="147">
        <f t="shared" si="8"/>
        <v>35</v>
      </c>
      <c r="M154" s="154">
        <v>18</v>
      </c>
      <c r="N154" s="154">
        <v>17</v>
      </c>
      <c r="O154" s="154">
        <v>13</v>
      </c>
    </row>
    <row r="155" spans="1:15" ht="13.5">
      <c r="A155" s="153" t="s">
        <v>403</v>
      </c>
      <c r="B155" s="154">
        <v>89</v>
      </c>
      <c r="C155" s="154">
        <v>87</v>
      </c>
      <c r="D155" s="154">
        <v>92</v>
      </c>
      <c r="E155" s="154">
        <v>95</v>
      </c>
      <c r="F155" s="154">
        <v>96</v>
      </c>
      <c r="G155" s="154">
        <v>99</v>
      </c>
      <c r="H155" s="154">
        <v>93</v>
      </c>
      <c r="I155" s="154">
        <v>86</v>
      </c>
      <c r="J155" s="154">
        <v>86</v>
      </c>
      <c r="K155" s="154">
        <v>90</v>
      </c>
      <c r="L155" s="147">
        <f t="shared" si="8"/>
        <v>90</v>
      </c>
      <c r="M155" s="154">
        <v>42</v>
      </c>
      <c r="N155" s="154">
        <v>48</v>
      </c>
      <c r="O155" s="154">
        <v>25</v>
      </c>
    </row>
    <row r="156" spans="1:15" ht="13.5">
      <c r="A156" s="153" t="s">
        <v>404</v>
      </c>
      <c r="B156" s="154">
        <v>97</v>
      </c>
      <c r="C156" s="154">
        <v>98</v>
      </c>
      <c r="D156" s="154">
        <v>94</v>
      </c>
      <c r="E156" s="154">
        <v>99</v>
      </c>
      <c r="F156" s="154">
        <v>97</v>
      </c>
      <c r="G156" s="154">
        <v>97</v>
      </c>
      <c r="H156" s="154">
        <v>93</v>
      </c>
      <c r="I156" s="154">
        <v>88</v>
      </c>
      <c r="J156" s="154">
        <v>85</v>
      </c>
      <c r="K156" s="154">
        <v>86</v>
      </c>
      <c r="L156" s="147">
        <f t="shared" si="8"/>
        <v>88</v>
      </c>
      <c r="M156" s="154">
        <v>40</v>
      </c>
      <c r="N156" s="154">
        <v>48</v>
      </c>
      <c r="O156" s="154">
        <v>39</v>
      </c>
    </row>
    <row r="157" spans="1:15" ht="13.5">
      <c r="A157" s="153" t="s">
        <v>405</v>
      </c>
      <c r="B157" s="154">
        <v>62</v>
      </c>
      <c r="C157" s="154">
        <v>65</v>
      </c>
      <c r="D157" s="154">
        <v>62</v>
      </c>
      <c r="E157" s="154">
        <v>62</v>
      </c>
      <c r="F157" s="154">
        <v>61</v>
      </c>
      <c r="G157" s="154">
        <v>56</v>
      </c>
      <c r="H157" s="154">
        <v>55</v>
      </c>
      <c r="I157" s="154">
        <v>52</v>
      </c>
      <c r="J157" s="154">
        <v>50</v>
      </c>
      <c r="K157" s="154">
        <v>48</v>
      </c>
      <c r="L157" s="147">
        <f t="shared" si="8"/>
        <v>47</v>
      </c>
      <c r="M157" s="154">
        <v>23</v>
      </c>
      <c r="N157" s="154">
        <v>24</v>
      </c>
      <c r="O157" s="154">
        <v>16</v>
      </c>
    </row>
    <row r="158" spans="1:15" ht="13.5">
      <c r="A158" s="153" t="s">
        <v>406</v>
      </c>
      <c r="B158" s="154">
        <v>54</v>
      </c>
      <c r="C158" s="154">
        <v>53</v>
      </c>
      <c r="D158" s="154">
        <v>55</v>
      </c>
      <c r="E158" s="154">
        <v>55</v>
      </c>
      <c r="F158" s="154">
        <v>55</v>
      </c>
      <c r="G158" s="154">
        <v>57</v>
      </c>
      <c r="H158" s="154">
        <v>58</v>
      </c>
      <c r="I158" s="154">
        <v>58</v>
      </c>
      <c r="J158" s="154">
        <v>56</v>
      </c>
      <c r="K158" s="154">
        <v>48</v>
      </c>
      <c r="L158" s="147">
        <f t="shared" si="8"/>
        <v>51</v>
      </c>
      <c r="M158" s="154">
        <v>26</v>
      </c>
      <c r="N158" s="154">
        <v>25</v>
      </c>
      <c r="O158" s="154">
        <v>20</v>
      </c>
    </row>
    <row r="159" spans="1:15" ht="13.5">
      <c r="A159" s="153" t="s">
        <v>407</v>
      </c>
      <c r="B159" s="154">
        <v>86</v>
      </c>
      <c r="C159" s="154">
        <v>83</v>
      </c>
      <c r="D159" s="154">
        <v>83</v>
      </c>
      <c r="E159" s="154">
        <v>81</v>
      </c>
      <c r="F159" s="154">
        <v>81</v>
      </c>
      <c r="G159" s="154">
        <v>80</v>
      </c>
      <c r="H159" s="154">
        <v>80</v>
      </c>
      <c r="I159" s="154">
        <v>80</v>
      </c>
      <c r="J159" s="154">
        <v>80</v>
      </c>
      <c r="K159" s="154">
        <v>81</v>
      </c>
      <c r="L159" s="147">
        <f t="shared" si="8"/>
        <v>82</v>
      </c>
      <c r="M159" s="154">
        <v>36</v>
      </c>
      <c r="N159" s="154">
        <v>46</v>
      </c>
      <c r="O159" s="154">
        <v>28</v>
      </c>
    </row>
    <row r="160" spans="1:15" ht="13.5">
      <c r="A160" s="153" t="s">
        <v>408</v>
      </c>
      <c r="B160" s="154">
        <v>44</v>
      </c>
      <c r="C160" s="154">
        <v>42</v>
      </c>
      <c r="D160" s="154">
        <v>41</v>
      </c>
      <c r="E160" s="154">
        <v>40</v>
      </c>
      <c r="F160" s="154">
        <v>37</v>
      </c>
      <c r="G160" s="154">
        <v>36</v>
      </c>
      <c r="H160" s="154">
        <v>39</v>
      </c>
      <c r="I160" s="154">
        <v>38</v>
      </c>
      <c r="J160" s="154">
        <v>38</v>
      </c>
      <c r="K160" s="154">
        <v>41</v>
      </c>
      <c r="L160" s="147">
        <f t="shared" si="8"/>
        <v>43</v>
      </c>
      <c r="M160" s="154">
        <v>16</v>
      </c>
      <c r="N160" s="154">
        <v>27</v>
      </c>
      <c r="O160" s="154">
        <v>17</v>
      </c>
    </row>
    <row r="161" spans="1:15" ht="13.5">
      <c r="A161" s="153" t="s">
        <v>409</v>
      </c>
      <c r="B161" s="154">
        <v>77</v>
      </c>
      <c r="C161" s="154">
        <v>77</v>
      </c>
      <c r="D161" s="154">
        <v>70</v>
      </c>
      <c r="E161" s="154">
        <v>65</v>
      </c>
      <c r="F161" s="154">
        <v>67</v>
      </c>
      <c r="G161" s="154">
        <v>70</v>
      </c>
      <c r="H161" s="154">
        <v>69</v>
      </c>
      <c r="I161" s="154">
        <v>66</v>
      </c>
      <c r="J161" s="154">
        <v>66</v>
      </c>
      <c r="K161" s="154">
        <v>67</v>
      </c>
      <c r="L161" s="147">
        <f t="shared" si="8"/>
        <v>68</v>
      </c>
      <c r="M161" s="154">
        <v>36</v>
      </c>
      <c r="N161" s="154">
        <v>32</v>
      </c>
      <c r="O161" s="154">
        <v>22</v>
      </c>
    </row>
    <row r="162" spans="1:15" ht="13.5">
      <c r="A162" s="153"/>
      <c r="B162" s="154"/>
      <c r="C162" s="154"/>
      <c r="D162" s="154"/>
      <c r="E162" s="154"/>
      <c r="F162" s="154"/>
      <c r="G162" s="154"/>
      <c r="H162" s="154"/>
      <c r="I162" s="154"/>
      <c r="J162" s="154"/>
      <c r="K162" s="154"/>
      <c r="L162" s="147"/>
      <c r="M162" s="154"/>
      <c r="N162" s="154"/>
      <c r="O162" s="154"/>
    </row>
    <row r="163" spans="1:15" ht="13.5">
      <c r="A163" s="153" t="s">
        <v>410</v>
      </c>
      <c r="B163" s="154">
        <f>SUM(B164:B177)</f>
        <v>1245</v>
      </c>
      <c r="C163" s="154">
        <f>SUM(C164:C177)</f>
        <v>1244</v>
      </c>
      <c r="D163" s="154">
        <f>SUM(D164:D177)</f>
        <v>1216</v>
      </c>
      <c r="E163" s="154">
        <v>1209</v>
      </c>
      <c r="F163" s="154">
        <v>1204</v>
      </c>
      <c r="G163" s="154">
        <v>1177</v>
      </c>
      <c r="H163" s="154">
        <v>1172</v>
      </c>
      <c r="I163" s="154">
        <v>1142</v>
      </c>
      <c r="J163" s="154">
        <v>1124</v>
      </c>
      <c r="K163" s="154">
        <f>SUM(K164:K177)</f>
        <v>1099</v>
      </c>
      <c r="L163" s="147">
        <f>SUM(L164:L177)</f>
        <v>1071</v>
      </c>
      <c r="M163" s="154">
        <f>SUM(M164:M177)</f>
        <v>510</v>
      </c>
      <c r="N163" s="154">
        <f>SUM(N164:N177)</f>
        <v>561</v>
      </c>
      <c r="O163" s="154">
        <f>SUM(O164:O177)</f>
        <v>382</v>
      </c>
    </row>
    <row r="164" spans="1:15" ht="13.5">
      <c r="A164" s="153" t="s">
        <v>411</v>
      </c>
      <c r="B164" s="154">
        <v>159</v>
      </c>
      <c r="C164" s="154">
        <v>168</v>
      </c>
      <c r="D164" s="154">
        <v>165</v>
      </c>
      <c r="E164" s="154">
        <v>159</v>
      </c>
      <c r="F164" s="154">
        <v>159</v>
      </c>
      <c r="G164" s="154">
        <v>156</v>
      </c>
      <c r="H164" s="154">
        <v>159</v>
      </c>
      <c r="I164" s="154">
        <v>155</v>
      </c>
      <c r="J164" s="154">
        <v>150</v>
      </c>
      <c r="K164" s="154">
        <v>145</v>
      </c>
      <c r="L164" s="147">
        <f aca="true" t="shared" si="9" ref="L164:L177">SUM(M164:N164)</f>
        <v>145</v>
      </c>
      <c r="M164" s="154">
        <v>64</v>
      </c>
      <c r="N164" s="154">
        <v>81</v>
      </c>
      <c r="O164" s="154">
        <v>58</v>
      </c>
    </row>
    <row r="165" spans="1:15" ht="13.5">
      <c r="A165" s="153" t="s">
        <v>412</v>
      </c>
      <c r="B165" s="154">
        <v>73</v>
      </c>
      <c r="C165" s="154">
        <v>72</v>
      </c>
      <c r="D165" s="154">
        <v>73</v>
      </c>
      <c r="E165" s="154">
        <v>63</v>
      </c>
      <c r="F165" s="154">
        <v>65</v>
      </c>
      <c r="G165" s="154">
        <v>64</v>
      </c>
      <c r="H165" s="154">
        <v>62</v>
      </c>
      <c r="I165" s="154">
        <v>60</v>
      </c>
      <c r="J165" s="154">
        <v>56</v>
      </c>
      <c r="K165" s="154">
        <v>53</v>
      </c>
      <c r="L165" s="147">
        <f t="shared" si="9"/>
        <v>52</v>
      </c>
      <c r="M165" s="154">
        <v>28</v>
      </c>
      <c r="N165" s="154">
        <v>24</v>
      </c>
      <c r="O165" s="154">
        <v>16</v>
      </c>
    </row>
    <row r="166" spans="1:15" ht="13.5">
      <c r="A166" s="153" t="s">
        <v>413</v>
      </c>
      <c r="B166" s="154">
        <v>68</v>
      </c>
      <c r="C166" s="154">
        <v>66</v>
      </c>
      <c r="D166" s="154">
        <v>59</v>
      </c>
      <c r="E166" s="154">
        <v>64</v>
      </c>
      <c r="F166" s="154">
        <v>63</v>
      </c>
      <c r="G166" s="154">
        <v>61</v>
      </c>
      <c r="H166" s="154">
        <v>58</v>
      </c>
      <c r="I166" s="154">
        <v>55</v>
      </c>
      <c r="J166" s="154">
        <v>54</v>
      </c>
      <c r="K166" s="154">
        <v>53</v>
      </c>
      <c r="L166" s="147">
        <f t="shared" si="9"/>
        <v>53</v>
      </c>
      <c r="M166" s="154">
        <v>26</v>
      </c>
      <c r="N166" s="154">
        <v>27</v>
      </c>
      <c r="O166" s="154">
        <v>20</v>
      </c>
    </row>
    <row r="167" spans="1:15" ht="13.5">
      <c r="A167" s="153" t="s">
        <v>414</v>
      </c>
      <c r="B167" s="154">
        <v>44</v>
      </c>
      <c r="C167" s="154">
        <v>46</v>
      </c>
      <c r="D167" s="154">
        <v>45</v>
      </c>
      <c r="E167" s="154">
        <v>49</v>
      </c>
      <c r="F167" s="154">
        <v>45</v>
      </c>
      <c r="G167" s="154">
        <v>44</v>
      </c>
      <c r="H167" s="154">
        <v>43</v>
      </c>
      <c r="I167" s="154">
        <v>44</v>
      </c>
      <c r="J167" s="154">
        <v>43</v>
      </c>
      <c r="K167" s="154">
        <v>40</v>
      </c>
      <c r="L167" s="147">
        <f t="shared" si="9"/>
        <v>40</v>
      </c>
      <c r="M167" s="154">
        <v>20</v>
      </c>
      <c r="N167" s="154">
        <v>20</v>
      </c>
      <c r="O167" s="154">
        <v>15</v>
      </c>
    </row>
    <row r="168" spans="1:15" ht="13.5">
      <c r="A168" s="153" t="s">
        <v>415</v>
      </c>
      <c r="B168" s="154">
        <v>123</v>
      </c>
      <c r="C168" s="154">
        <v>124</v>
      </c>
      <c r="D168" s="154">
        <v>124</v>
      </c>
      <c r="E168" s="154">
        <v>128</v>
      </c>
      <c r="F168" s="154">
        <v>129</v>
      </c>
      <c r="G168" s="154">
        <v>126</v>
      </c>
      <c r="H168" s="154">
        <v>122</v>
      </c>
      <c r="I168" s="154">
        <v>123</v>
      </c>
      <c r="J168" s="154">
        <v>125</v>
      </c>
      <c r="K168" s="154">
        <v>120</v>
      </c>
      <c r="L168" s="147">
        <f t="shared" si="9"/>
        <v>117</v>
      </c>
      <c r="M168" s="154">
        <v>61</v>
      </c>
      <c r="N168" s="154">
        <v>56</v>
      </c>
      <c r="O168" s="154">
        <v>41</v>
      </c>
    </row>
    <row r="169" spans="1:15" ht="13.5">
      <c r="A169" s="153" t="s">
        <v>416</v>
      </c>
      <c r="B169" s="154">
        <v>56</v>
      </c>
      <c r="C169" s="154">
        <v>55</v>
      </c>
      <c r="D169" s="154">
        <v>52</v>
      </c>
      <c r="E169" s="154">
        <v>49</v>
      </c>
      <c r="F169" s="154">
        <v>54</v>
      </c>
      <c r="G169" s="154">
        <v>45</v>
      </c>
      <c r="H169" s="154">
        <v>45</v>
      </c>
      <c r="I169" s="154">
        <v>39</v>
      </c>
      <c r="J169" s="154">
        <v>37</v>
      </c>
      <c r="K169" s="154">
        <v>38</v>
      </c>
      <c r="L169" s="147">
        <f t="shared" si="9"/>
        <v>38</v>
      </c>
      <c r="M169" s="154">
        <v>17</v>
      </c>
      <c r="N169" s="154">
        <v>21</v>
      </c>
      <c r="O169" s="154">
        <v>14</v>
      </c>
    </row>
    <row r="170" spans="1:15" ht="13.5">
      <c r="A170" s="153" t="s">
        <v>417</v>
      </c>
      <c r="B170" s="154">
        <v>122</v>
      </c>
      <c r="C170" s="154">
        <v>121</v>
      </c>
      <c r="D170" s="154">
        <v>120</v>
      </c>
      <c r="E170" s="154">
        <v>121</v>
      </c>
      <c r="F170" s="154">
        <v>121</v>
      </c>
      <c r="G170" s="154">
        <v>122</v>
      </c>
      <c r="H170" s="154">
        <v>119</v>
      </c>
      <c r="I170" s="154">
        <v>110</v>
      </c>
      <c r="J170" s="154">
        <v>111</v>
      </c>
      <c r="K170" s="154">
        <v>108</v>
      </c>
      <c r="L170" s="147">
        <f t="shared" si="9"/>
        <v>104</v>
      </c>
      <c r="M170" s="154">
        <v>50</v>
      </c>
      <c r="N170" s="154">
        <v>54</v>
      </c>
      <c r="O170" s="154">
        <v>38</v>
      </c>
    </row>
    <row r="171" spans="1:15" ht="13.5">
      <c r="A171" s="153" t="s">
        <v>418</v>
      </c>
      <c r="B171" s="154">
        <v>79</v>
      </c>
      <c r="C171" s="154">
        <v>81</v>
      </c>
      <c r="D171" s="154">
        <v>79</v>
      </c>
      <c r="E171" s="154">
        <v>78</v>
      </c>
      <c r="F171" s="154">
        <v>75</v>
      </c>
      <c r="G171" s="154">
        <v>74</v>
      </c>
      <c r="H171" s="154">
        <v>73</v>
      </c>
      <c r="I171" s="154">
        <v>71</v>
      </c>
      <c r="J171" s="154">
        <v>70</v>
      </c>
      <c r="K171" s="154">
        <v>71</v>
      </c>
      <c r="L171" s="147">
        <f t="shared" si="9"/>
        <v>70</v>
      </c>
      <c r="M171" s="154">
        <v>29</v>
      </c>
      <c r="N171" s="154">
        <v>41</v>
      </c>
      <c r="O171" s="154">
        <v>20</v>
      </c>
    </row>
    <row r="172" spans="1:15" ht="13.5">
      <c r="A172" s="153" t="s">
        <v>419</v>
      </c>
      <c r="B172" s="154">
        <v>82</v>
      </c>
      <c r="C172" s="154">
        <v>82</v>
      </c>
      <c r="D172" s="154">
        <v>78</v>
      </c>
      <c r="E172" s="154">
        <v>79</v>
      </c>
      <c r="F172" s="154">
        <v>79</v>
      </c>
      <c r="G172" s="154">
        <v>77</v>
      </c>
      <c r="H172" s="154">
        <v>80</v>
      </c>
      <c r="I172" s="154">
        <v>77</v>
      </c>
      <c r="J172" s="154">
        <v>78</v>
      </c>
      <c r="K172" s="154">
        <v>78</v>
      </c>
      <c r="L172" s="147">
        <f t="shared" si="9"/>
        <v>72</v>
      </c>
      <c r="M172" s="154">
        <v>34</v>
      </c>
      <c r="N172" s="154">
        <v>38</v>
      </c>
      <c r="O172" s="154">
        <v>21</v>
      </c>
    </row>
    <row r="173" spans="1:15" ht="13.5">
      <c r="A173" s="153" t="s">
        <v>420</v>
      </c>
      <c r="B173" s="154">
        <v>93</v>
      </c>
      <c r="C173" s="154">
        <v>90</v>
      </c>
      <c r="D173" s="154">
        <v>89</v>
      </c>
      <c r="E173" s="154">
        <v>86</v>
      </c>
      <c r="F173" s="154">
        <v>89</v>
      </c>
      <c r="G173" s="154">
        <v>86</v>
      </c>
      <c r="H173" s="154">
        <v>91</v>
      </c>
      <c r="I173" s="154">
        <v>94</v>
      </c>
      <c r="J173" s="154">
        <v>89</v>
      </c>
      <c r="K173" s="154">
        <v>90</v>
      </c>
      <c r="L173" s="147">
        <f t="shared" si="9"/>
        <v>85</v>
      </c>
      <c r="M173" s="154">
        <v>45</v>
      </c>
      <c r="N173" s="154">
        <v>40</v>
      </c>
      <c r="O173" s="154">
        <v>21</v>
      </c>
    </row>
    <row r="174" spans="1:15" ht="13.5">
      <c r="A174" s="153" t="s">
        <v>421</v>
      </c>
      <c r="B174" s="154">
        <v>143</v>
      </c>
      <c r="C174" s="154">
        <v>135</v>
      </c>
      <c r="D174" s="154">
        <v>135</v>
      </c>
      <c r="E174" s="154">
        <v>131</v>
      </c>
      <c r="F174" s="154">
        <v>124</v>
      </c>
      <c r="G174" s="154">
        <v>127</v>
      </c>
      <c r="H174" s="154">
        <v>126</v>
      </c>
      <c r="I174" s="154">
        <v>124</v>
      </c>
      <c r="J174" s="154">
        <v>123</v>
      </c>
      <c r="K174" s="154">
        <v>118</v>
      </c>
      <c r="L174" s="147">
        <f t="shared" si="9"/>
        <v>112</v>
      </c>
      <c r="M174" s="154">
        <v>50</v>
      </c>
      <c r="N174" s="154">
        <v>62</v>
      </c>
      <c r="O174" s="154">
        <v>48</v>
      </c>
    </row>
    <row r="175" spans="1:15" ht="13.5">
      <c r="A175" s="153" t="s">
        <v>422</v>
      </c>
      <c r="B175" s="154">
        <v>57</v>
      </c>
      <c r="C175" s="154">
        <v>61</v>
      </c>
      <c r="D175" s="154">
        <v>60</v>
      </c>
      <c r="E175" s="154">
        <v>64</v>
      </c>
      <c r="F175" s="154">
        <v>64</v>
      </c>
      <c r="G175" s="154">
        <v>58</v>
      </c>
      <c r="H175" s="154">
        <v>55</v>
      </c>
      <c r="I175" s="154">
        <v>53</v>
      </c>
      <c r="J175" s="154">
        <v>54</v>
      </c>
      <c r="K175" s="154">
        <v>52</v>
      </c>
      <c r="L175" s="147">
        <f t="shared" si="9"/>
        <v>54</v>
      </c>
      <c r="M175" s="154">
        <v>26</v>
      </c>
      <c r="N175" s="154">
        <v>28</v>
      </c>
      <c r="O175" s="154">
        <v>14</v>
      </c>
    </row>
    <row r="176" spans="1:15" ht="13.5">
      <c r="A176" s="153" t="s">
        <v>423</v>
      </c>
      <c r="B176" s="154">
        <v>60</v>
      </c>
      <c r="C176" s="154">
        <v>59</v>
      </c>
      <c r="D176" s="154">
        <v>58</v>
      </c>
      <c r="E176" s="154">
        <v>60</v>
      </c>
      <c r="F176" s="154">
        <v>60</v>
      </c>
      <c r="G176" s="154">
        <v>60</v>
      </c>
      <c r="H176" s="154">
        <v>59</v>
      </c>
      <c r="I176" s="154">
        <v>56</v>
      </c>
      <c r="J176" s="154">
        <v>56</v>
      </c>
      <c r="K176" s="154">
        <v>52</v>
      </c>
      <c r="L176" s="147">
        <f t="shared" si="9"/>
        <v>50</v>
      </c>
      <c r="M176" s="154">
        <v>21</v>
      </c>
      <c r="N176" s="154">
        <v>29</v>
      </c>
      <c r="O176" s="154">
        <v>18</v>
      </c>
    </row>
    <row r="177" spans="1:15" ht="13.5">
      <c r="A177" s="153" t="s">
        <v>424</v>
      </c>
      <c r="B177" s="154">
        <v>86</v>
      </c>
      <c r="C177" s="154">
        <v>84</v>
      </c>
      <c r="D177" s="154">
        <v>79</v>
      </c>
      <c r="E177" s="154">
        <v>78</v>
      </c>
      <c r="F177" s="154">
        <v>77</v>
      </c>
      <c r="G177" s="154">
        <v>77</v>
      </c>
      <c r="H177" s="154">
        <v>80</v>
      </c>
      <c r="I177" s="154">
        <v>81</v>
      </c>
      <c r="J177" s="154">
        <v>78</v>
      </c>
      <c r="K177" s="154">
        <v>81</v>
      </c>
      <c r="L177" s="147">
        <f t="shared" si="9"/>
        <v>79</v>
      </c>
      <c r="M177" s="154">
        <v>39</v>
      </c>
      <c r="N177" s="154">
        <v>40</v>
      </c>
      <c r="O177" s="154">
        <v>38</v>
      </c>
    </row>
    <row r="178" spans="1:15" ht="13.5">
      <c r="A178" s="153"/>
      <c r="B178" s="154"/>
      <c r="C178" s="154"/>
      <c r="D178" s="154"/>
      <c r="E178" s="154"/>
      <c r="F178" s="154"/>
      <c r="G178" s="154"/>
      <c r="H178" s="154"/>
      <c r="I178" s="154"/>
      <c r="J178" s="154"/>
      <c r="K178" s="154"/>
      <c r="L178" s="147"/>
      <c r="M178" s="154"/>
      <c r="N178" s="154"/>
      <c r="O178" s="154"/>
    </row>
    <row r="179" spans="1:15" ht="13.5">
      <c r="A179" s="153" t="s">
        <v>425</v>
      </c>
      <c r="B179" s="154">
        <f>SUM(B180:B190)</f>
        <v>1196</v>
      </c>
      <c r="C179" s="154">
        <f>SUM(C180:C190)</f>
        <v>1181</v>
      </c>
      <c r="D179" s="154">
        <f>SUM(D180:D190)</f>
        <v>1152</v>
      </c>
      <c r="E179" s="154">
        <v>1126</v>
      </c>
      <c r="F179" s="154">
        <v>1128</v>
      </c>
      <c r="G179" s="154">
        <v>1118</v>
      </c>
      <c r="H179" s="154">
        <v>1096</v>
      </c>
      <c r="I179" s="154">
        <v>1054</v>
      </c>
      <c r="J179" s="154">
        <v>1016</v>
      </c>
      <c r="K179" s="154">
        <f>SUM(K180:K190)</f>
        <v>993</v>
      </c>
      <c r="L179" s="147">
        <f>SUM(L180:L190)</f>
        <v>970</v>
      </c>
      <c r="M179" s="154">
        <f>SUM(M180:M190)</f>
        <v>454</v>
      </c>
      <c r="N179" s="154">
        <f>SUM(N180:N190)</f>
        <v>516</v>
      </c>
      <c r="O179" s="154">
        <f>SUM(O180:O190)</f>
        <v>370</v>
      </c>
    </row>
    <row r="180" spans="1:15" ht="13.5">
      <c r="A180" s="153" t="s">
        <v>426</v>
      </c>
      <c r="B180" s="154">
        <v>281</v>
      </c>
      <c r="C180" s="154">
        <v>278</v>
      </c>
      <c r="D180" s="154">
        <v>269</v>
      </c>
      <c r="E180" s="154">
        <v>270</v>
      </c>
      <c r="F180" s="154">
        <v>266</v>
      </c>
      <c r="G180" s="154">
        <v>270</v>
      </c>
      <c r="H180" s="154">
        <v>262</v>
      </c>
      <c r="I180" s="154">
        <v>253</v>
      </c>
      <c r="J180" s="154">
        <v>250</v>
      </c>
      <c r="K180" s="154">
        <v>247</v>
      </c>
      <c r="L180" s="147">
        <f aca="true" t="shared" si="10" ref="L180:L190">SUM(M180:N180)</f>
        <v>241</v>
      </c>
      <c r="M180" s="154">
        <v>113</v>
      </c>
      <c r="N180" s="154">
        <v>128</v>
      </c>
      <c r="O180" s="154">
        <v>81</v>
      </c>
    </row>
    <row r="181" spans="1:15" ht="13.5">
      <c r="A181" s="153" t="s">
        <v>427</v>
      </c>
      <c r="B181" s="154">
        <v>140</v>
      </c>
      <c r="C181" s="154">
        <v>148</v>
      </c>
      <c r="D181" s="154">
        <v>145</v>
      </c>
      <c r="E181" s="154">
        <v>138</v>
      </c>
      <c r="F181" s="154">
        <v>136</v>
      </c>
      <c r="G181" s="154">
        <v>142</v>
      </c>
      <c r="H181" s="154">
        <v>138</v>
      </c>
      <c r="I181" s="154">
        <v>127</v>
      </c>
      <c r="J181" s="154">
        <v>118</v>
      </c>
      <c r="K181" s="154">
        <v>122</v>
      </c>
      <c r="L181" s="147">
        <f t="shared" si="10"/>
        <v>115</v>
      </c>
      <c r="M181" s="154">
        <v>59</v>
      </c>
      <c r="N181" s="154">
        <v>56</v>
      </c>
      <c r="O181" s="154">
        <v>46</v>
      </c>
    </row>
    <row r="182" spans="1:15" ht="13.5">
      <c r="A182" s="153" t="s">
        <v>428</v>
      </c>
      <c r="B182" s="154">
        <v>65</v>
      </c>
      <c r="C182" s="154">
        <v>59</v>
      </c>
      <c r="D182" s="154">
        <v>59</v>
      </c>
      <c r="E182" s="154">
        <v>59</v>
      </c>
      <c r="F182" s="154">
        <v>59</v>
      </c>
      <c r="G182" s="154">
        <v>57</v>
      </c>
      <c r="H182" s="154">
        <v>53</v>
      </c>
      <c r="I182" s="154">
        <v>53</v>
      </c>
      <c r="J182" s="154">
        <v>46</v>
      </c>
      <c r="K182" s="154">
        <v>43</v>
      </c>
      <c r="L182" s="147">
        <f t="shared" si="10"/>
        <v>40</v>
      </c>
      <c r="M182" s="154">
        <v>16</v>
      </c>
      <c r="N182" s="154">
        <v>24</v>
      </c>
      <c r="O182" s="154">
        <v>17</v>
      </c>
    </row>
    <row r="183" spans="1:15" ht="13.5">
      <c r="A183" s="153" t="s">
        <v>429</v>
      </c>
      <c r="B183" s="154">
        <v>155</v>
      </c>
      <c r="C183" s="154">
        <v>151</v>
      </c>
      <c r="D183" s="154">
        <v>145</v>
      </c>
      <c r="E183" s="154">
        <v>138</v>
      </c>
      <c r="F183" s="154">
        <v>145</v>
      </c>
      <c r="G183" s="154">
        <v>144</v>
      </c>
      <c r="H183" s="154">
        <v>143</v>
      </c>
      <c r="I183" s="154">
        <v>139</v>
      </c>
      <c r="J183" s="154">
        <v>134</v>
      </c>
      <c r="K183" s="154">
        <v>128</v>
      </c>
      <c r="L183" s="147">
        <f t="shared" si="10"/>
        <v>126</v>
      </c>
      <c r="M183" s="154">
        <v>58</v>
      </c>
      <c r="N183" s="154">
        <v>68</v>
      </c>
      <c r="O183" s="154">
        <v>47</v>
      </c>
    </row>
    <row r="184" spans="1:15" ht="13.5">
      <c r="A184" s="153" t="s">
        <v>430</v>
      </c>
      <c r="B184" s="154">
        <v>176</v>
      </c>
      <c r="C184" s="154">
        <v>165</v>
      </c>
      <c r="D184" s="154">
        <v>161</v>
      </c>
      <c r="E184" s="154">
        <v>157</v>
      </c>
      <c r="F184" s="154">
        <v>164</v>
      </c>
      <c r="G184" s="154">
        <v>156</v>
      </c>
      <c r="H184" s="154">
        <v>162</v>
      </c>
      <c r="I184" s="154">
        <v>157</v>
      </c>
      <c r="J184" s="154">
        <v>149</v>
      </c>
      <c r="K184" s="154">
        <v>143</v>
      </c>
      <c r="L184" s="147">
        <f t="shared" si="10"/>
        <v>139</v>
      </c>
      <c r="M184" s="154">
        <v>67</v>
      </c>
      <c r="N184" s="154">
        <v>72</v>
      </c>
      <c r="O184" s="154">
        <v>54</v>
      </c>
    </row>
    <row r="185" spans="1:15" ht="13.5">
      <c r="A185" s="153" t="s">
        <v>431</v>
      </c>
      <c r="B185" s="154">
        <v>59</v>
      </c>
      <c r="C185" s="154">
        <v>61</v>
      </c>
      <c r="D185" s="154">
        <v>60</v>
      </c>
      <c r="E185" s="154">
        <v>58</v>
      </c>
      <c r="F185" s="154">
        <v>57</v>
      </c>
      <c r="G185" s="154">
        <v>56</v>
      </c>
      <c r="H185" s="154">
        <v>53</v>
      </c>
      <c r="I185" s="154">
        <v>52</v>
      </c>
      <c r="J185" s="154">
        <v>51</v>
      </c>
      <c r="K185" s="154">
        <v>46</v>
      </c>
      <c r="L185" s="147">
        <f t="shared" si="10"/>
        <v>45</v>
      </c>
      <c r="M185" s="154">
        <v>18</v>
      </c>
      <c r="N185" s="154">
        <v>27</v>
      </c>
      <c r="O185" s="154">
        <v>18</v>
      </c>
    </row>
    <row r="186" spans="1:15" ht="13.5">
      <c r="A186" s="153" t="s">
        <v>432</v>
      </c>
      <c r="B186" s="154">
        <v>75</v>
      </c>
      <c r="C186" s="154">
        <v>75</v>
      </c>
      <c r="D186" s="154">
        <v>71</v>
      </c>
      <c r="E186" s="154">
        <v>68</v>
      </c>
      <c r="F186" s="154">
        <v>68</v>
      </c>
      <c r="G186" s="154">
        <v>67</v>
      </c>
      <c r="H186" s="154">
        <v>68</v>
      </c>
      <c r="I186" s="154">
        <v>68</v>
      </c>
      <c r="J186" s="154">
        <v>65</v>
      </c>
      <c r="K186" s="154">
        <v>66</v>
      </c>
      <c r="L186" s="147">
        <f t="shared" si="10"/>
        <v>65</v>
      </c>
      <c r="M186" s="154">
        <v>30</v>
      </c>
      <c r="N186" s="154">
        <v>35</v>
      </c>
      <c r="O186" s="154">
        <v>28</v>
      </c>
    </row>
    <row r="187" spans="1:15" ht="13.5">
      <c r="A187" s="153" t="s">
        <v>433</v>
      </c>
      <c r="B187" s="154">
        <v>91</v>
      </c>
      <c r="C187" s="154">
        <v>94</v>
      </c>
      <c r="D187" s="154">
        <v>93</v>
      </c>
      <c r="E187" s="154">
        <v>90</v>
      </c>
      <c r="F187" s="154">
        <v>85</v>
      </c>
      <c r="G187" s="154">
        <v>82</v>
      </c>
      <c r="H187" s="154">
        <v>80</v>
      </c>
      <c r="I187" s="154">
        <v>75</v>
      </c>
      <c r="J187" s="154">
        <v>74</v>
      </c>
      <c r="K187" s="154">
        <v>72</v>
      </c>
      <c r="L187" s="147">
        <f t="shared" si="10"/>
        <v>73</v>
      </c>
      <c r="M187" s="154">
        <v>35</v>
      </c>
      <c r="N187" s="154">
        <v>38</v>
      </c>
      <c r="O187" s="154">
        <v>33</v>
      </c>
    </row>
    <row r="188" spans="1:15" ht="13.5">
      <c r="A188" s="153" t="s">
        <v>434</v>
      </c>
      <c r="B188" s="154">
        <v>58</v>
      </c>
      <c r="C188" s="154">
        <v>51</v>
      </c>
      <c r="D188" s="154">
        <v>54</v>
      </c>
      <c r="E188" s="154">
        <v>54</v>
      </c>
      <c r="F188" s="154">
        <v>52</v>
      </c>
      <c r="G188" s="154">
        <v>51</v>
      </c>
      <c r="H188" s="154">
        <v>49</v>
      </c>
      <c r="I188" s="154">
        <v>49</v>
      </c>
      <c r="J188" s="154">
        <v>51</v>
      </c>
      <c r="K188" s="154">
        <v>48</v>
      </c>
      <c r="L188" s="147">
        <f t="shared" si="10"/>
        <v>49</v>
      </c>
      <c r="M188" s="154">
        <v>21</v>
      </c>
      <c r="N188" s="154">
        <v>28</v>
      </c>
      <c r="O188" s="154">
        <v>19</v>
      </c>
    </row>
    <row r="189" spans="1:15" ht="13.5">
      <c r="A189" s="153" t="s">
        <v>435</v>
      </c>
      <c r="B189" s="154">
        <v>58</v>
      </c>
      <c r="C189" s="154">
        <v>61</v>
      </c>
      <c r="D189" s="154">
        <v>62</v>
      </c>
      <c r="E189" s="154">
        <v>61</v>
      </c>
      <c r="F189" s="154">
        <v>59</v>
      </c>
      <c r="G189" s="154">
        <v>59</v>
      </c>
      <c r="H189" s="154">
        <v>55</v>
      </c>
      <c r="I189" s="154">
        <v>50</v>
      </c>
      <c r="J189" s="154">
        <v>49</v>
      </c>
      <c r="K189" s="154">
        <v>49</v>
      </c>
      <c r="L189" s="147">
        <f t="shared" si="10"/>
        <v>47</v>
      </c>
      <c r="M189" s="154">
        <v>21</v>
      </c>
      <c r="N189" s="154">
        <v>26</v>
      </c>
      <c r="O189" s="154">
        <v>19</v>
      </c>
    </row>
    <row r="190" spans="1:15" ht="13.5">
      <c r="A190" s="153" t="s">
        <v>436</v>
      </c>
      <c r="B190" s="154">
        <v>38</v>
      </c>
      <c r="C190" s="154">
        <v>38</v>
      </c>
      <c r="D190" s="154">
        <v>33</v>
      </c>
      <c r="E190" s="154">
        <v>33</v>
      </c>
      <c r="F190" s="154">
        <v>37</v>
      </c>
      <c r="G190" s="154">
        <v>34</v>
      </c>
      <c r="H190" s="154">
        <v>33</v>
      </c>
      <c r="I190" s="154">
        <v>31</v>
      </c>
      <c r="J190" s="154">
        <v>29</v>
      </c>
      <c r="K190" s="154">
        <v>29</v>
      </c>
      <c r="L190" s="147">
        <f t="shared" si="10"/>
        <v>30</v>
      </c>
      <c r="M190" s="154">
        <v>16</v>
      </c>
      <c r="N190" s="154">
        <v>14</v>
      </c>
      <c r="O190" s="154">
        <v>8</v>
      </c>
    </row>
    <row r="191" spans="1:15" ht="13.5">
      <c r="A191" s="153"/>
      <c r="B191" s="154"/>
      <c r="C191" s="154"/>
      <c r="D191" s="154"/>
      <c r="E191" s="154"/>
      <c r="F191" s="154"/>
      <c r="G191" s="154"/>
      <c r="H191" s="154"/>
      <c r="I191" s="154"/>
      <c r="J191" s="154"/>
      <c r="K191" s="154"/>
      <c r="L191" s="147"/>
      <c r="M191" s="154"/>
      <c r="N191" s="154"/>
      <c r="O191" s="154"/>
    </row>
    <row r="192" spans="1:15" ht="13.5">
      <c r="A192" s="153" t="s">
        <v>437</v>
      </c>
      <c r="B192" s="154">
        <f>SUM(B193:B204)</f>
        <v>1980</v>
      </c>
      <c r="C192" s="154">
        <f>SUM(C193:C204)</f>
        <v>2022</v>
      </c>
      <c r="D192" s="154">
        <f>SUM(D193:D204)</f>
        <v>2087</v>
      </c>
      <c r="E192" s="154">
        <v>2099</v>
      </c>
      <c r="F192" s="154">
        <v>2085</v>
      </c>
      <c r="G192" s="154">
        <v>2074</v>
      </c>
      <c r="H192" s="154">
        <v>2090</v>
      </c>
      <c r="I192" s="154">
        <v>2054</v>
      </c>
      <c r="J192" s="154">
        <v>2012</v>
      </c>
      <c r="K192" s="154">
        <f>SUM(K193:K204)</f>
        <v>2001</v>
      </c>
      <c r="L192" s="147">
        <f>SUM(L193:L204)</f>
        <v>2000</v>
      </c>
      <c r="M192" s="154">
        <f>SUM(M193:M204)</f>
        <v>951</v>
      </c>
      <c r="N192" s="154">
        <f>SUM(N193:N204)</f>
        <v>1049</v>
      </c>
      <c r="O192" s="154">
        <f>SUM(O193:O204)</f>
        <v>775</v>
      </c>
    </row>
    <row r="193" spans="1:15" ht="13.5">
      <c r="A193" s="153" t="s">
        <v>438</v>
      </c>
      <c r="B193" s="154">
        <v>407</v>
      </c>
      <c r="C193" s="154">
        <v>397</v>
      </c>
      <c r="D193" s="154">
        <v>414</v>
      </c>
      <c r="E193" s="154">
        <v>427</v>
      </c>
      <c r="F193" s="154">
        <v>430</v>
      </c>
      <c r="G193" s="154">
        <v>438</v>
      </c>
      <c r="H193" s="154">
        <v>436</v>
      </c>
      <c r="I193" s="154">
        <v>427</v>
      </c>
      <c r="J193" s="154">
        <v>421</v>
      </c>
      <c r="K193" s="154">
        <v>420</v>
      </c>
      <c r="L193" s="147">
        <f aca="true" t="shared" si="11" ref="L193:L204">SUM(M193:N193)</f>
        <v>417</v>
      </c>
      <c r="M193" s="154">
        <v>199</v>
      </c>
      <c r="N193" s="154">
        <v>218</v>
      </c>
      <c r="O193" s="154">
        <v>153</v>
      </c>
    </row>
    <row r="194" spans="1:15" ht="13.5">
      <c r="A194" s="153" t="s">
        <v>439</v>
      </c>
      <c r="B194" s="154">
        <v>118</v>
      </c>
      <c r="C194" s="154">
        <v>117</v>
      </c>
      <c r="D194" s="154">
        <v>116</v>
      </c>
      <c r="E194" s="154">
        <v>113</v>
      </c>
      <c r="F194" s="154">
        <v>112</v>
      </c>
      <c r="G194" s="154">
        <v>111</v>
      </c>
      <c r="H194" s="154">
        <v>113</v>
      </c>
      <c r="I194" s="154">
        <v>111</v>
      </c>
      <c r="J194" s="154">
        <v>111</v>
      </c>
      <c r="K194" s="154">
        <v>105</v>
      </c>
      <c r="L194" s="147">
        <f t="shared" si="11"/>
        <v>101</v>
      </c>
      <c r="M194" s="154">
        <v>43</v>
      </c>
      <c r="N194" s="154">
        <v>58</v>
      </c>
      <c r="O194" s="154">
        <v>28</v>
      </c>
    </row>
    <row r="195" spans="1:15" ht="13.5">
      <c r="A195" s="153" t="s">
        <v>440</v>
      </c>
      <c r="B195" s="154">
        <v>104</v>
      </c>
      <c r="C195" s="154">
        <v>105</v>
      </c>
      <c r="D195" s="154">
        <v>105</v>
      </c>
      <c r="E195" s="154">
        <v>107</v>
      </c>
      <c r="F195" s="154">
        <v>100</v>
      </c>
      <c r="G195" s="154">
        <v>98</v>
      </c>
      <c r="H195" s="154">
        <v>99</v>
      </c>
      <c r="I195" s="154">
        <v>97</v>
      </c>
      <c r="J195" s="154">
        <v>101</v>
      </c>
      <c r="K195" s="154">
        <v>94</v>
      </c>
      <c r="L195" s="147">
        <f t="shared" si="11"/>
        <v>93</v>
      </c>
      <c r="M195" s="154">
        <v>39</v>
      </c>
      <c r="N195" s="154">
        <v>54</v>
      </c>
      <c r="O195" s="154">
        <v>26</v>
      </c>
    </row>
    <row r="196" spans="1:15" ht="13.5">
      <c r="A196" s="153" t="s">
        <v>441</v>
      </c>
      <c r="B196" s="154">
        <v>200</v>
      </c>
      <c r="C196" s="154">
        <v>193</v>
      </c>
      <c r="D196" s="154">
        <v>193</v>
      </c>
      <c r="E196" s="154">
        <v>194</v>
      </c>
      <c r="F196" s="154">
        <v>193</v>
      </c>
      <c r="G196" s="154">
        <v>186</v>
      </c>
      <c r="H196" s="154">
        <v>189</v>
      </c>
      <c r="I196" s="154">
        <v>190</v>
      </c>
      <c r="J196" s="154">
        <v>192</v>
      </c>
      <c r="K196" s="154">
        <v>184</v>
      </c>
      <c r="L196" s="147">
        <f t="shared" si="11"/>
        <v>185</v>
      </c>
      <c r="M196" s="154">
        <v>96</v>
      </c>
      <c r="N196" s="154">
        <v>89</v>
      </c>
      <c r="O196" s="154">
        <v>62</v>
      </c>
    </row>
    <row r="197" spans="1:15" ht="13.5">
      <c r="A197" s="153" t="s">
        <v>442</v>
      </c>
      <c r="B197" s="154">
        <v>97</v>
      </c>
      <c r="C197" s="154">
        <v>98</v>
      </c>
      <c r="D197" s="154">
        <v>96</v>
      </c>
      <c r="E197" s="154">
        <v>95</v>
      </c>
      <c r="F197" s="154">
        <v>94</v>
      </c>
      <c r="G197" s="154">
        <v>93</v>
      </c>
      <c r="H197" s="154">
        <v>92</v>
      </c>
      <c r="I197" s="154">
        <v>93</v>
      </c>
      <c r="J197" s="154">
        <v>92</v>
      </c>
      <c r="K197" s="154">
        <v>93</v>
      </c>
      <c r="L197" s="147">
        <f t="shared" si="11"/>
        <v>93</v>
      </c>
      <c r="M197" s="154">
        <v>39</v>
      </c>
      <c r="N197" s="154">
        <v>54</v>
      </c>
      <c r="O197" s="154">
        <v>31</v>
      </c>
    </row>
    <row r="198" spans="1:15" ht="13.5">
      <c r="A198" s="153" t="s">
        <v>443</v>
      </c>
      <c r="B198" s="154">
        <v>77</v>
      </c>
      <c r="C198" s="154">
        <v>78</v>
      </c>
      <c r="D198" s="154">
        <v>77</v>
      </c>
      <c r="E198" s="154">
        <v>76</v>
      </c>
      <c r="F198" s="154">
        <v>72</v>
      </c>
      <c r="G198" s="154">
        <v>72</v>
      </c>
      <c r="H198" s="154">
        <v>71</v>
      </c>
      <c r="I198" s="154">
        <v>68</v>
      </c>
      <c r="J198" s="154">
        <v>65</v>
      </c>
      <c r="K198" s="154">
        <v>64</v>
      </c>
      <c r="L198" s="147">
        <f t="shared" si="11"/>
        <v>62</v>
      </c>
      <c r="M198" s="154">
        <v>36</v>
      </c>
      <c r="N198" s="154">
        <v>26</v>
      </c>
      <c r="O198" s="154">
        <v>21</v>
      </c>
    </row>
    <row r="199" spans="1:15" ht="13.5">
      <c r="A199" s="153" t="s">
        <v>444</v>
      </c>
      <c r="B199" s="154">
        <v>97</v>
      </c>
      <c r="C199" s="154">
        <v>96</v>
      </c>
      <c r="D199" s="154">
        <v>99</v>
      </c>
      <c r="E199" s="154">
        <v>101</v>
      </c>
      <c r="F199" s="154">
        <v>104</v>
      </c>
      <c r="G199" s="154">
        <v>114</v>
      </c>
      <c r="H199" s="154">
        <v>110</v>
      </c>
      <c r="I199" s="154">
        <v>108</v>
      </c>
      <c r="J199" s="154">
        <v>111</v>
      </c>
      <c r="K199" s="154">
        <v>111</v>
      </c>
      <c r="L199" s="147">
        <f t="shared" si="11"/>
        <v>115</v>
      </c>
      <c r="M199" s="154">
        <v>59</v>
      </c>
      <c r="N199" s="154">
        <v>56</v>
      </c>
      <c r="O199" s="154">
        <v>39</v>
      </c>
    </row>
    <row r="200" spans="1:15" ht="13.5">
      <c r="A200" s="153" t="s">
        <v>445</v>
      </c>
      <c r="B200" s="154">
        <v>298</v>
      </c>
      <c r="C200" s="154">
        <v>304</v>
      </c>
      <c r="D200" s="154">
        <v>311</v>
      </c>
      <c r="E200" s="154">
        <v>318</v>
      </c>
      <c r="F200" s="154">
        <v>316</v>
      </c>
      <c r="G200" s="154">
        <v>313</v>
      </c>
      <c r="H200" s="154">
        <v>305</v>
      </c>
      <c r="I200" s="154">
        <v>305</v>
      </c>
      <c r="J200" s="154">
        <v>310</v>
      </c>
      <c r="K200" s="154">
        <v>311</v>
      </c>
      <c r="L200" s="147">
        <f t="shared" si="11"/>
        <v>308</v>
      </c>
      <c r="M200" s="154">
        <v>150</v>
      </c>
      <c r="N200" s="154">
        <v>158</v>
      </c>
      <c r="O200" s="154">
        <v>91</v>
      </c>
    </row>
    <row r="201" spans="1:15" ht="13.5">
      <c r="A201" s="153" t="s">
        <v>446</v>
      </c>
      <c r="B201" s="154">
        <v>76</v>
      </c>
      <c r="C201" s="154">
        <v>77</v>
      </c>
      <c r="D201" s="154">
        <v>74</v>
      </c>
      <c r="E201" s="154">
        <v>72</v>
      </c>
      <c r="F201" s="154">
        <v>73</v>
      </c>
      <c r="G201" s="154">
        <v>72</v>
      </c>
      <c r="H201" s="154">
        <v>70</v>
      </c>
      <c r="I201" s="154">
        <v>72</v>
      </c>
      <c r="J201" s="154">
        <v>70</v>
      </c>
      <c r="K201" s="154">
        <v>70</v>
      </c>
      <c r="L201" s="147">
        <f t="shared" si="11"/>
        <v>67</v>
      </c>
      <c r="M201" s="154">
        <v>31</v>
      </c>
      <c r="N201" s="154">
        <v>36</v>
      </c>
      <c r="O201" s="154">
        <v>19</v>
      </c>
    </row>
    <row r="202" spans="1:15" ht="13.5">
      <c r="A202" s="153" t="s">
        <v>447</v>
      </c>
      <c r="B202" s="154">
        <v>114</v>
      </c>
      <c r="C202" s="154">
        <v>109</v>
      </c>
      <c r="D202" s="154">
        <v>114</v>
      </c>
      <c r="E202" s="154">
        <v>119</v>
      </c>
      <c r="F202" s="154">
        <v>116</v>
      </c>
      <c r="G202" s="154">
        <v>109</v>
      </c>
      <c r="H202" s="154">
        <v>109</v>
      </c>
      <c r="I202" s="154">
        <v>103</v>
      </c>
      <c r="J202" s="154">
        <v>99</v>
      </c>
      <c r="K202" s="154">
        <v>97</v>
      </c>
      <c r="L202" s="147">
        <f t="shared" si="11"/>
        <v>92</v>
      </c>
      <c r="M202" s="154">
        <v>49</v>
      </c>
      <c r="N202" s="154">
        <v>43</v>
      </c>
      <c r="O202" s="154">
        <v>30</v>
      </c>
    </row>
    <row r="203" spans="1:15" ht="13.5">
      <c r="A203" s="153" t="s">
        <v>448</v>
      </c>
      <c r="B203" s="154">
        <v>82</v>
      </c>
      <c r="C203" s="154">
        <v>83</v>
      </c>
      <c r="D203" s="154">
        <v>81</v>
      </c>
      <c r="E203" s="154">
        <v>77</v>
      </c>
      <c r="F203" s="154">
        <v>76</v>
      </c>
      <c r="G203" s="154">
        <v>79</v>
      </c>
      <c r="H203" s="154">
        <v>79</v>
      </c>
      <c r="I203" s="154">
        <v>75</v>
      </c>
      <c r="J203" s="154">
        <v>74</v>
      </c>
      <c r="K203" s="154">
        <v>73</v>
      </c>
      <c r="L203" s="147">
        <f t="shared" si="11"/>
        <v>70</v>
      </c>
      <c r="M203" s="154">
        <v>35</v>
      </c>
      <c r="N203" s="154">
        <v>35</v>
      </c>
      <c r="O203" s="154">
        <v>22</v>
      </c>
    </row>
    <row r="204" spans="1:15" ht="13.5">
      <c r="A204" s="153" t="s">
        <v>449</v>
      </c>
      <c r="B204" s="154">
        <v>310</v>
      </c>
      <c r="C204" s="154">
        <v>365</v>
      </c>
      <c r="D204" s="154">
        <v>407</v>
      </c>
      <c r="E204" s="154">
        <v>400</v>
      </c>
      <c r="F204" s="154">
        <v>399</v>
      </c>
      <c r="G204" s="154">
        <v>389</v>
      </c>
      <c r="H204" s="154">
        <v>417</v>
      </c>
      <c r="I204" s="154">
        <v>405</v>
      </c>
      <c r="J204" s="154">
        <v>366</v>
      </c>
      <c r="K204" s="154">
        <v>379</v>
      </c>
      <c r="L204" s="147">
        <f t="shared" si="11"/>
        <v>397</v>
      </c>
      <c r="M204" s="154">
        <v>175</v>
      </c>
      <c r="N204" s="154">
        <v>222</v>
      </c>
      <c r="O204" s="154">
        <v>253</v>
      </c>
    </row>
    <row r="205" spans="1:15" ht="13.5">
      <c r="A205" s="153"/>
      <c r="B205" s="154"/>
      <c r="C205" s="154"/>
      <c r="D205" s="154"/>
      <c r="E205" s="154"/>
      <c r="F205" s="154"/>
      <c r="G205" s="154"/>
      <c r="H205" s="154"/>
      <c r="I205" s="154"/>
      <c r="J205" s="154"/>
      <c r="K205" s="154"/>
      <c r="L205" s="147"/>
      <c r="M205" s="154"/>
      <c r="N205" s="154"/>
      <c r="O205" s="154"/>
    </row>
    <row r="206" spans="1:15" ht="13.5">
      <c r="A206" s="153" t="s">
        <v>450</v>
      </c>
      <c r="B206" s="154">
        <f>SUM(B207:B218)</f>
        <v>1799</v>
      </c>
      <c r="C206" s="154">
        <f>SUM(C207:C218)</f>
        <v>1803</v>
      </c>
      <c r="D206" s="154">
        <f>SUM(D207:D218)</f>
        <v>1779</v>
      </c>
      <c r="E206" s="154">
        <v>1761</v>
      </c>
      <c r="F206" s="154">
        <v>1762</v>
      </c>
      <c r="G206" s="154">
        <v>1739</v>
      </c>
      <c r="H206" s="154">
        <v>1743</v>
      </c>
      <c r="I206" s="154">
        <v>1726</v>
      </c>
      <c r="J206" s="154">
        <v>1718</v>
      </c>
      <c r="K206" s="154">
        <f>SUM(K207:K218)</f>
        <v>1696</v>
      </c>
      <c r="L206" s="147">
        <f>SUM(L207:L218)</f>
        <v>1641</v>
      </c>
      <c r="M206" s="154">
        <f>SUM(M207:M218)</f>
        <v>791</v>
      </c>
      <c r="N206" s="154">
        <f>SUM(N207:N218)</f>
        <v>850</v>
      </c>
      <c r="O206" s="154">
        <f>SUM(O207:O218)</f>
        <v>534</v>
      </c>
    </row>
    <row r="207" spans="1:15" ht="13.5">
      <c r="A207" s="153" t="s">
        <v>451</v>
      </c>
      <c r="B207" s="154">
        <v>342</v>
      </c>
      <c r="C207" s="154">
        <v>349</v>
      </c>
      <c r="D207" s="154">
        <v>340</v>
      </c>
      <c r="E207" s="154">
        <v>335</v>
      </c>
      <c r="F207" s="154">
        <v>329</v>
      </c>
      <c r="G207" s="154">
        <v>316</v>
      </c>
      <c r="H207" s="154">
        <v>321</v>
      </c>
      <c r="I207" s="154">
        <v>311</v>
      </c>
      <c r="J207" s="154">
        <v>309</v>
      </c>
      <c r="K207" s="154">
        <v>305</v>
      </c>
      <c r="L207" s="147">
        <f aca="true" t="shared" si="12" ref="L207:L218">SUM(M207:N207)</f>
        <v>290</v>
      </c>
      <c r="M207" s="154">
        <v>129</v>
      </c>
      <c r="N207" s="154">
        <v>161</v>
      </c>
      <c r="O207" s="154">
        <v>102</v>
      </c>
    </row>
    <row r="208" spans="1:15" ht="13.5">
      <c r="A208" s="153" t="s">
        <v>452</v>
      </c>
      <c r="B208" s="154">
        <v>111</v>
      </c>
      <c r="C208" s="154">
        <v>112</v>
      </c>
      <c r="D208" s="154">
        <v>114</v>
      </c>
      <c r="E208" s="154">
        <v>113</v>
      </c>
      <c r="F208" s="154">
        <v>100</v>
      </c>
      <c r="G208" s="154">
        <v>103</v>
      </c>
      <c r="H208" s="154">
        <v>103</v>
      </c>
      <c r="I208" s="154">
        <v>106</v>
      </c>
      <c r="J208" s="154">
        <v>107</v>
      </c>
      <c r="K208" s="154">
        <v>103</v>
      </c>
      <c r="L208" s="147">
        <f t="shared" si="12"/>
        <v>103</v>
      </c>
      <c r="M208" s="154">
        <v>56</v>
      </c>
      <c r="N208" s="154">
        <v>47</v>
      </c>
      <c r="O208" s="154">
        <v>31</v>
      </c>
    </row>
    <row r="209" spans="1:15" ht="13.5">
      <c r="A209" s="153" t="s">
        <v>453</v>
      </c>
      <c r="B209" s="154">
        <v>178</v>
      </c>
      <c r="C209" s="154">
        <v>176</v>
      </c>
      <c r="D209" s="154">
        <v>175</v>
      </c>
      <c r="E209" s="154">
        <v>175</v>
      </c>
      <c r="F209" s="154">
        <v>172</v>
      </c>
      <c r="G209" s="154">
        <v>166</v>
      </c>
      <c r="H209" s="154">
        <v>170</v>
      </c>
      <c r="I209" s="154">
        <v>173</v>
      </c>
      <c r="J209" s="154">
        <v>171</v>
      </c>
      <c r="K209" s="154">
        <v>172</v>
      </c>
      <c r="L209" s="147">
        <f t="shared" si="12"/>
        <v>170</v>
      </c>
      <c r="M209" s="154">
        <v>80</v>
      </c>
      <c r="N209" s="154">
        <v>90</v>
      </c>
      <c r="O209" s="154">
        <v>53</v>
      </c>
    </row>
    <row r="210" spans="1:15" ht="13.5">
      <c r="A210" s="153" t="s">
        <v>454</v>
      </c>
      <c r="B210" s="154">
        <v>182</v>
      </c>
      <c r="C210" s="154">
        <v>174</v>
      </c>
      <c r="D210" s="154">
        <v>173</v>
      </c>
      <c r="E210" s="154">
        <v>167</v>
      </c>
      <c r="F210" s="154">
        <v>162</v>
      </c>
      <c r="G210" s="154">
        <v>160</v>
      </c>
      <c r="H210" s="154">
        <v>167</v>
      </c>
      <c r="I210" s="154">
        <v>164</v>
      </c>
      <c r="J210" s="154">
        <v>161</v>
      </c>
      <c r="K210" s="154">
        <v>161</v>
      </c>
      <c r="L210" s="147">
        <f t="shared" si="12"/>
        <v>155</v>
      </c>
      <c r="M210" s="154">
        <v>76</v>
      </c>
      <c r="N210" s="154">
        <v>79</v>
      </c>
      <c r="O210" s="154">
        <v>49</v>
      </c>
    </row>
    <row r="211" spans="1:15" ht="13.5">
      <c r="A211" s="153" t="s">
        <v>455</v>
      </c>
      <c r="B211" s="154">
        <v>151</v>
      </c>
      <c r="C211" s="154">
        <v>157</v>
      </c>
      <c r="D211" s="154">
        <v>152</v>
      </c>
      <c r="E211" s="154">
        <v>141</v>
      </c>
      <c r="F211" s="154">
        <v>153</v>
      </c>
      <c r="G211" s="154">
        <v>147</v>
      </c>
      <c r="H211" s="154">
        <v>139</v>
      </c>
      <c r="I211" s="154">
        <v>141</v>
      </c>
      <c r="J211" s="154">
        <v>136</v>
      </c>
      <c r="K211" s="154">
        <v>141</v>
      </c>
      <c r="L211" s="147">
        <f t="shared" si="12"/>
        <v>138</v>
      </c>
      <c r="M211" s="154">
        <v>75</v>
      </c>
      <c r="N211" s="154">
        <v>63</v>
      </c>
      <c r="O211" s="154">
        <v>41</v>
      </c>
    </row>
    <row r="212" spans="1:15" ht="13.5">
      <c r="A212" s="153" t="s">
        <v>456</v>
      </c>
      <c r="B212" s="154">
        <v>129</v>
      </c>
      <c r="C212" s="154">
        <v>137</v>
      </c>
      <c r="D212" s="154">
        <v>133</v>
      </c>
      <c r="E212" s="154">
        <v>141</v>
      </c>
      <c r="F212" s="154">
        <v>137</v>
      </c>
      <c r="G212" s="154">
        <v>140</v>
      </c>
      <c r="H212" s="154">
        <v>138</v>
      </c>
      <c r="I212" s="154">
        <v>143</v>
      </c>
      <c r="J212" s="154">
        <v>151</v>
      </c>
      <c r="K212" s="154">
        <v>151</v>
      </c>
      <c r="L212" s="147">
        <f t="shared" si="12"/>
        <v>144</v>
      </c>
      <c r="M212" s="154">
        <v>61</v>
      </c>
      <c r="N212" s="154">
        <v>83</v>
      </c>
      <c r="O212" s="154">
        <v>40</v>
      </c>
    </row>
    <row r="213" spans="1:15" ht="13.5">
      <c r="A213" s="153" t="s">
        <v>457</v>
      </c>
      <c r="B213" s="154">
        <v>83</v>
      </c>
      <c r="C213" s="154">
        <v>80</v>
      </c>
      <c r="D213" s="154">
        <v>79</v>
      </c>
      <c r="E213" s="154">
        <v>83</v>
      </c>
      <c r="F213" s="154">
        <v>118</v>
      </c>
      <c r="G213" s="154">
        <v>122</v>
      </c>
      <c r="H213" s="154">
        <v>133</v>
      </c>
      <c r="I213" s="154">
        <v>131</v>
      </c>
      <c r="J213" s="154">
        <v>139</v>
      </c>
      <c r="K213" s="154">
        <v>139</v>
      </c>
      <c r="L213" s="147">
        <f t="shared" si="12"/>
        <v>136</v>
      </c>
      <c r="M213" s="154">
        <v>67</v>
      </c>
      <c r="N213" s="154">
        <v>69</v>
      </c>
      <c r="O213" s="154">
        <v>39</v>
      </c>
    </row>
    <row r="214" spans="1:15" ht="13.5">
      <c r="A214" s="153" t="s">
        <v>458</v>
      </c>
      <c r="B214" s="154">
        <v>79</v>
      </c>
      <c r="C214" s="154">
        <v>81</v>
      </c>
      <c r="D214" s="154">
        <v>82</v>
      </c>
      <c r="E214" s="154">
        <v>80</v>
      </c>
      <c r="F214" s="154">
        <v>77</v>
      </c>
      <c r="G214" s="154">
        <v>73</v>
      </c>
      <c r="H214" s="154">
        <v>72</v>
      </c>
      <c r="I214" s="154">
        <v>76</v>
      </c>
      <c r="J214" s="154">
        <v>76</v>
      </c>
      <c r="K214" s="154">
        <v>74</v>
      </c>
      <c r="L214" s="147">
        <f t="shared" si="12"/>
        <v>70</v>
      </c>
      <c r="M214" s="154">
        <v>34</v>
      </c>
      <c r="N214" s="154">
        <v>36</v>
      </c>
      <c r="O214" s="154">
        <v>23</v>
      </c>
    </row>
    <row r="215" spans="1:15" ht="13.5">
      <c r="A215" s="153" t="s">
        <v>459</v>
      </c>
      <c r="B215" s="154">
        <v>79</v>
      </c>
      <c r="C215" s="154">
        <v>79</v>
      </c>
      <c r="D215" s="154">
        <v>81</v>
      </c>
      <c r="E215" s="154">
        <v>78</v>
      </c>
      <c r="F215" s="154">
        <v>75</v>
      </c>
      <c r="G215" s="154">
        <v>70</v>
      </c>
      <c r="H215" s="154">
        <v>69</v>
      </c>
      <c r="I215" s="154">
        <v>70</v>
      </c>
      <c r="J215" s="154">
        <v>64</v>
      </c>
      <c r="K215" s="154">
        <v>61</v>
      </c>
      <c r="L215" s="147">
        <f t="shared" si="12"/>
        <v>55</v>
      </c>
      <c r="M215" s="154">
        <v>24</v>
      </c>
      <c r="N215" s="154">
        <v>31</v>
      </c>
      <c r="O215" s="154">
        <v>19</v>
      </c>
    </row>
    <row r="216" spans="1:15" ht="13.5">
      <c r="A216" s="153" t="s">
        <v>460</v>
      </c>
      <c r="B216" s="154">
        <v>72</v>
      </c>
      <c r="C216" s="154">
        <v>70</v>
      </c>
      <c r="D216" s="154">
        <v>70</v>
      </c>
      <c r="E216" s="154">
        <v>71</v>
      </c>
      <c r="F216" s="154">
        <v>71</v>
      </c>
      <c r="G216" s="154">
        <v>74</v>
      </c>
      <c r="H216" s="154">
        <v>74</v>
      </c>
      <c r="I216" s="154">
        <v>69</v>
      </c>
      <c r="J216" s="154">
        <v>67</v>
      </c>
      <c r="K216" s="154">
        <v>65</v>
      </c>
      <c r="L216" s="147">
        <f t="shared" si="12"/>
        <v>62</v>
      </c>
      <c r="M216" s="154">
        <v>29</v>
      </c>
      <c r="N216" s="154">
        <v>33</v>
      </c>
      <c r="O216" s="154">
        <v>20</v>
      </c>
    </row>
    <row r="217" spans="1:15" ht="13.5">
      <c r="A217" s="153" t="s">
        <v>461</v>
      </c>
      <c r="B217" s="154">
        <v>76</v>
      </c>
      <c r="C217" s="154">
        <v>77</v>
      </c>
      <c r="D217" s="154">
        <v>75</v>
      </c>
      <c r="E217" s="154">
        <v>73</v>
      </c>
      <c r="F217" s="154">
        <v>70</v>
      </c>
      <c r="G217" s="154">
        <v>71</v>
      </c>
      <c r="H217" s="154">
        <v>63</v>
      </c>
      <c r="I217" s="154">
        <v>58</v>
      </c>
      <c r="J217" s="154">
        <v>62</v>
      </c>
      <c r="K217" s="154">
        <v>63</v>
      </c>
      <c r="L217" s="147">
        <f t="shared" si="12"/>
        <v>66</v>
      </c>
      <c r="M217" s="154">
        <v>35</v>
      </c>
      <c r="N217" s="154">
        <v>31</v>
      </c>
      <c r="O217" s="154">
        <v>30</v>
      </c>
    </row>
    <row r="218" spans="1:15" ht="13.5">
      <c r="A218" s="153" t="s">
        <v>462</v>
      </c>
      <c r="B218" s="154">
        <v>317</v>
      </c>
      <c r="C218" s="154">
        <v>311</v>
      </c>
      <c r="D218" s="154">
        <v>305</v>
      </c>
      <c r="E218" s="154">
        <v>304</v>
      </c>
      <c r="F218" s="154">
        <v>298</v>
      </c>
      <c r="G218" s="154">
        <v>297</v>
      </c>
      <c r="H218" s="154">
        <v>294</v>
      </c>
      <c r="I218" s="154">
        <v>284</v>
      </c>
      <c r="J218" s="154">
        <v>275</v>
      </c>
      <c r="K218" s="154">
        <v>261</v>
      </c>
      <c r="L218" s="147">
        <f t="shared" si="12"/>
        <v>252</v>
      </c>
      <c r="M218" s="154">
        <v>125</v>
      </c>
      <c r="N218" s="154">
        <v>127</v>
      </c>
      <c r="O218" s="154">
        <v>87</v>
      </c>
    </row>
    <row r="219" spans="1:15" ht="13.5">
      <c r="A219" s="153"/>
      <c r="B219" s="154"/>
      <c r="C219" s="154"/>
      <c r="D219" s="154"/>
      <c r="E219" s="154"/>
      <c r="F219" s="154"/>
      <c r="G219" s="154"/>
      <c r="H219" s="154"/>
      <c r="I219" s="154"/>
      <c r="J219" s="154"/>
      <c r="K219" s="154"/>
      <c r="L219" s="147"/>
      <c r="M219" s="154"/>
      <c r="N219" s="154"/>
      <c r="O219" s="154"/>
    </row>
    <row r="220" spans="1:15" ht="13.5">
      <c r="A220" s="153" t="s">
        <v>463</v>
      </c>
      <c r="B220" s="154">
        <f>SUM(B221:B224)</f>
        <v>908</v>
      </c>
      <c r="C220" s="154">
        <f>SUM(C221:C224)</f>
        <v>908</v>
      </c>
      <c r="D220" s="154">
        <f>SUM(D221:D224)</f>
        <v>926</v>
      </c>
      <c r="E220" s="154">
        <v>922</v>
      </c>
      <c r="F220" s="154">
        <v>925</v>
      </c>
      <c r="G220" s="154">
        <v>924</v>
      </c>
      <c r="H220" s="154">
        <v>937</v>
      </c>
      <c r="I220" s="154">
        <v>901</v>
      </c>
      <c r="J220" s="154">
        <v>870</v>
      </c>
      <c r="K220" s="154">
        <f>SUM(K221:K224)</f>
        <v>887</v>
      </c>
      <c r="L220" s="147">
        <f>SUM(L221:L224)</f>
        <v>861</v>
      </c>
      <c r="M220" s="154">
        <f>SUM(M221:M224)</f>
        <v>427</v>
      </c>
      <c r="N220" s="154">
        <f>SUM(N221:N224)</f>
        <v>434</v>
      </c>
      <c r="O220" s="154">
        <f>SUM(O221:O224)</f>
        <v>320</v>
      </c>
    </row>
    <row r="221" spans="1:15" ht="13.5">
      <c r="A221" s="153" t="s">
        <v>464</v>
      </c>
      <c r="B221" s="154">
        <v>53</v>
      </c>
      <c r="C221" s="154">
        <v>53</v>
      </c>
      <c r="D221" s="154">
        <v>50</v>
      </c>
      <c r="E221" s="154">
        <v>54</v>
      </c>
      <c r="F221" s="154">
        <v>52</v>
      </c>
      <c r="G221" s="154">
        <v>56</v>
      </c>
      <c r="H221" s="154">
        <v>58</v>
      </c>
      <c r="I221" s="154">
        <v>55</v>
      </c>
      <c r="J221" s="154">
        <v>52</v>
      </c>
      <c r="K221" s="154">
        <v>53</v>
      </c>
      <c r="L221" s="147">
        <f>SUM(M221:N221)</f>
        <v>51</v>
      </c>
      <c r="M221" s="154">
        <v>26</v>
      </c>
      <c r="N221" s="154">
        <v>25</v>
      </c>
      <c r="O221" s="154">
        <v>26</v>
      </c>
    </row>
    <row r="222" spans="1:15" ht="13.5">
      <c r="A222" s="153" t="s">
        <v>465</v>
      </c>
      <c r="B222" s="154">
        <v>397</v>
      </c>
      <c r="C222" s="154">
        <v>404</v>
      </c>
      <c r="D222" s="154">
        <v>425</v>
      </c>
      <c r="E222" s="154">
        <v>424</v>
      </c>
      <c r="F222" s="154">
        <v>430</v>
      </c>
      <c r="G222" s="154">
        <v>436</v>
      </c>
      <c r="H222" s="154">
        <v>426</v>
      </c>
      <c r="I222" s="154">
        <v>408</v>
      </c>
      <c r="J222" s="154">
        <v>393</v>
      </c>
      <c r="K222" s="154">
        <v>396</v>
      </c>
      <c r="L222" s="147">
        <f>SUM(M222:N222)</f>
        <v>398</v>
      </c>
      <c r="M222" s="154">
        <v>203</v>
      </c>
      <c r="N222" s="154">
        <v>195</v>
      </c>
      <c r="O222" s="154">
        <v>143</v>
      </c>
    </row>
    <row r="223" spans="1:15" ht="13.5">
      <c r="A223" s="153" t="s">
        <v>466</v>
      </c>
      <c r="B223" s="154">
        <v>221</v>
      </c>
      <c r="C223" s="154">
        <v>220</v>
      </c>
      <c r="D223" s="154">
        <v>225</v>
      </c>
      <c r="E223" s="154">
        <v>219</v>
      </c>
      <c r="F223" s="154">
        <v>217</v>
      </c>
      <c r="G223" s="154">
        <v>211</v>
      </c>
      <c r="H223" s="154">
        <v>226</v>
      </c>
      <c r="I223" s="154">
        <v>217</v>
      </c>
      <c r="J223" s="154">
        <v>208</v>
      </c>
      <c r="K223" s="154">
        <v>218</v>
      </c>
      <c r="L223" s="147">
        <f>SUM(M223:N223)</f>
        <v>198</v>
      </c>
      <c r="M223" s="154">
        <v>94</v>
      </c>
      <c r="N223" s="154">
        <v>104</v>
      </c>
      <c r="O223" s="154">
        <v>76</v>
      </c>
    </row>
    <row r="224" spans="1:15" ht="13.5">
      <c r="A224" s="153" t="s">
        <v>467</v>
      </c>
      <c r="B224" s="154">
        <v>237</v>
      </c>
      <c r="C224" s="154">
        <v>231</v>
      </c>
      <c r="D224" s="154">
        <v>226</v>
      </c>
      <c r="E224" s="154">
        <v>225</v>
      </c>
      <c r="F224" s="154">
        <v>226</v>
      </c>
      <c r="G224" s="154">
        <v>221</v>
      </c>
      <c r="H224" s="154">
        <v>227</v>
      </c>
      <c r="I224" s="154">
        <v>221</v>
      </c>
      <c r="J224" s="154">
        <v>217</v>
      </c>
      <c r="K224" s="154">
        <v>220</v>
      </c>
      <c r="L224" s="147">
        <f>SUM(M224:N224)</f>
        <v>214</v>
      </c>
      <c r="M224" s="154">
        <v>104</v>
      </c>
      <c r="N224" s="154">
        <v>110</v>
      </c>
      <c r="O224" s="154">
        <v>75</v>
      </c>
    </row>
    <row r="225" spans="1:15" ht="13.5">
      <c r="A225" s="153"/>
      <c r="B225" s="154"/>
      <c r="C225" s="154"/>
      <c r="D225" s="154"/>
      <c r="E225" s="154"/>
      <c r="F225" s="154"/>
      <c r="G225" s="154"/>
      <c r="H225" s="154"/>
      <c r="I225" s="154"/>
      <c r="J225" s="154"/>
      <c r="K225" s="154"/>
      <c r="L225" s="147"/>
      <c r="M225" s="154"/>
      <c r="N225" s="154"/>
      <c r="O225" s="154"/>
    </row>
    <row r="226" spans="1:15" ht="13.5">
      <c r="A226" s="153" t="s">
        <v>468</v>
      </c>
      <c r="B226" s="154">
        <f>SUM(B227:B240)</f>
        <v>1805</v>
      </c>
      <c r="C226" s="154">
        <f>SUM(C227:C240)</f>
        <v>1776</v>
      </c>
      <c r="D226" s="154">
        <f>SUM(D227:D240)</f>
        <v>1784</v>
      </c>
      <c r="E226" s="154">
        <v>1772</v>
      </c>
      <c r="F226" s="154">
        <v>1735</v>
      </c>
      <c r="G226" s="154">
        <v>1711</v>
      </c>
      <c r="H226" s="154">
        <v>1681</v>
      </c>
      <c r="I226" s="154">
        <v>1631</v>
      </c>
      <c r="J226" s="154">
        <v>1640</v>
      </c>
      <c r="K226" s="154">
        <f>SUM(K227:K240)</f>
        <v>1621</v>
      </c>
      <c r="L226" s="147">
        <f>SUM(L227:L240)</f>
        <v>1575</v>
      </c>
      <c r="M226" s="154">
        <f>SUM(M227:M240)</f>
        <v>750</v>
      </c>
      <c r="N226" s="154">
        <f>SUM(N227:N240)</f>
        <v>825</v>
      </c>
      <c r="O226" s="154">
        <f>SUM(O227:O240)</f>
        <v>547</v>
      </c>
    </row>
    <row r="227" spans="1:15" ht="13.5">
      <c r="A227" s="153" t="s">
        <v>469</v>
      </c>
      <c r="B227" s="154">
        <v>93</v>
      </c>
      <c r="C227" s="154">
        <v>97</v>
      </c>
      <c r="D227" s="154">
        <v>98</v>
      </c>
      <c r="E227" s="154">
        <v>96</v>
      </c>
      <c r="F227" s="154">
        <v>91</v>
      </c>
      <c r="G227" s="154">
        <v>88</v>
      </c>
      <c r="H227" s="154">
        <v>81</v>
      </c>
      <c r="I227" s="154">
        <v>77</v>
      </c>
      <c r="J227" s="154">
        <v>76</v>
      </c>
      <c r="K227" s="154">
        <v>74</v>
      </c>
      <c r="L227" s="147">
        <f aca="true" t="shared" si="13" ref="L227:L240">SUM(M227:N227)</f>
        <v>70</v>
      </c>
      <c r="M227" s="154">
        <v>29</v>
      </c>
      <c r="N227" s="154">
        <v>41</v>
      </c>
      <c r="O227" s="154">
        <v>29</v>
      </c>
    </row>
    <row r="228" spans="1:15" ht="13.5">
      <c r="A228" s="153" t="s">
        <v>470</v>
      </c>
      <c r="B228" s="154">
        <v>214</v>
      </c>
      <c r="C228" s="154">
        <v>206</v>
      </c>
      <c r="D228" s="154">
        <v>213</v>
      </c>
      <c r="E228" s="154">
        <v>210</v>
      </c>
      <c r="F228" s="154">
        <v>202</v>
      </c>
      <c r="G228" s="154">
        <v>194</v>
      </c>
      <c r="H228" s="154">
        <v>188</v>
      </c>
      <c r="I228" s="154">
        <v>186</v>
      </c>
      <c r="J228" s="154">
        <v>180</v>
      </c>
      <c r="K228" s="154">
        <v>176</v>
      </c>
      <c r="L228" s="147">
        <f t="shared" si="13"/>
        <v>175</v>
      </c>
      <c r="M228" s="154">
        <v>82</v>
      </c>
      <c r="N228" s="154">
        <v>93</v>
      </c>
      <c r="O228" s="154">
        <v>59</v>
      </c>
    </row>
    <row r="229" spans="1:15" ht="13.5">
      <c r="A229" s="153" t="s">
        <v>471</v>
      </c>
      <c r="B229" s="154">
        <v>250</v>
      </c>
      <c r="C229" s="154">
        <v>242</v>
      </c>
      <c r="D229" s="154">
        <v>249</v>
      </c>
      <c r="E229" s="154">
        <v>254</v>
      </c>
      <c r="F229" s="154">
        <v>250</v>
      </c>
      <c r="G229" s="154">
        <v>240</v>
      </c>
      <c r="H229" s="154">
        <v>235</v>
      </c>
      <c r="I229" s="154">
        <v>223</v>
      </c>
      <c r="J229" s="154">
        <v>222</v>
      </c>
      <c r="K229" s="154">
        <v>231</v>
      </c>
      <c r="L229" s="147">
        <f t="shared" si="13"/>
        <v>219</v>
      </c>
      <c r="M229" s="154">
        <v>102</v>
      </c>
      <c r="N229" s="154">
        <v>117</v>
      </c>
      <c r="O229" s="154">
        <v>80</v>
      </c>
    </row>
    <row r="230" spans="1:15" ht="13.5">
      <c r="A230" s="153" t="s">
        <v>472</v>
      </c>
      <c r="B230" s="154">
        <v>26</v>
      </c>
      <c r="C230" s="154">
        <v>26</v>
      </c>
      <c r="D230" s="154">
        <v>26</v>
      </c>
      <c r="E230" s="154">
        <v>26</v>
      </c>
      <c r="F230" s="154">
        <v>25</v>
      </c>
      <c r="G230" s="154">
        <v>24</v>
      </c>
      <c r="H230" s="154">
        <v>24</v>
      </c>
      <c r="I230" s="154">
        <v>22</v>
      </c>
      <c r="J230" s="154">
        <v>24</v>
      </c>
      <c r="K230" s="154">
        <v>24</v>
      </c>
      <c r="L230" s="147">
        <f t="shared" si="13"/>
        <v>23</v>
      </c>
      <c r="M230" s="154">
        <v>12</v>
      </c>
      <c r="N230" s="154">
        <v>11</v>
      </c>
      <c r="O230" s="154">
        <v>8</v>
      </c>
    </row>
    <row r="231" spans="1:15" ht="13.5">
      <c r="A231" s="153" t="s">
        <v>473</v>
      </c>
      <c r="B231" s="154">
        <v>55</v>
      </c>
      <c r="C231" s="154">
        <v>55</v>
      </c>
      <c r="D231" s="154">
        <v>54</v>
      </c>
      <c r="E231" s="154">
        <v>55</v>
      </c>
      <c r="F231" s="154">
        <v>53</v>
      </c>
      <c r="G231" s="154">
        <v>58</v>
      </c>
      <c r="H231" s="154">
        <v>59</v>
      </c>
      <c r="I231" s="154">
        <v>58</v>
      </c>
      <c r="J231" s="154">
        <v>57</v>
      </c>
      <c r="K231" s="154">
        <v>55</v>
      </c>
      <c r="L231" s="147">
        <f t="shared" si="13"/>
        <v>55</v>
      </c>
      <c r="M231" s="154">
        <v>28</v>
      </c>
      <c r="N231" s="154">
        <v>27</v>
      </c>
      <c r="O231" s="154">
        <v>18</v>
      </c>
    </row>
    <row r="232" spans="1:15" ht="13.5">
      <c r="A232" s="153" t="s">
        <v>474</v>
      </c>
      <c r="B232" s="154">
        <v>98</v>
      </c>
      <c r="C232" s="154">
        <v>96</v>
      </c>
      <c r="D232" s="154">
        <v>97</v>
      </c>
      <c r="E232" s="154">
        <v>95</v>
      </c>
      <c r="F232" s="154">
        <v>94</v>
      </c>
      <c r="G232" s="154">
        <v>93</v>
      </c>
      <c r="H232" s="154">
        <v>94</v>
      </c>
      <c r="I232" s="154">
        <v>88</v>
      </c>
      <c r="J232" s="154">
        <v>91</v>
      </c>
      <c r="K232" s="154">
        <v>92</v>
      </c>
      <c r="L232" s="147">
        <f t="shared" si="13"/>
        <v>88</v>
      </c>
      <c r="M232" s="154">
        <v>43</v>
      </c>
      <c r="N232" s="154">
        <v>45</v>
      </c>
      <c r="O232" s="154">
        <v>28</v>
      </c>
    </row>
    <row r="233" spans="1:15" ht="13.5">
      <c r="A233" s="153" t="s">
        <v>475</v>
      </c>
      <c r="B233" s="154">
        <v>104</v>
      </c>
      <c r="C233" s="154">
        <v>112</v>
      </c>
      <c r="D233" s="154">
        <v>124</v>
      </c>
      <c r="E233" s="154">
        <v>121</v>
      </c>
      <c r="F233" s="154">
        <v>119</v>
      </c>
      <c r="G233" s="154">
        <v>118</v>
      </c>
      <c r="H233" s="154">
        <v>113</v>
      </c>
      <c r="I233" s="154">
        <v>112</v>
      </c>
      <c r="J233" s="154">
        <v>114</v>
      </c>
      <c r="K233" s="154">
        <v>111</v>
      </c>
      <c r="L233" s="147">
        <f t="shared" si="13"/>
        <v>117</v>
      </c>
      <c r="M233" s="154">
        <v>56</v>
      </c>
      <c r="N233" s="154">
        <v>61</v>
      </c>
      <c r="O233" s="154">
        <v>36</v>
      </c>
    </row>
    <row r="234" spans="1:15" ht="13.5">
      <c r="A234" s="153" t="s">
        <v>476</v>
      </c>
      <c r="B234" s="154">
        <v>126</v>
      </c>
      <c r="C234" s="154">
        <v>127</v>
      </c>
      <c r="D234" s="154">
        <v>128</v>
      </c>
      <c r="E234" s="154">
        <v>126</v>
      </c>
      <c r="F234" s="154">
        <v>125</v>
      </c>
      <c r="G234" s="154">
        <v>124</v>
      </c>
      <c r="H234" s="154">
        <v>123</v>
      </c>
      <c r="I234" s="154">
        <v>118</v>
      </c>
      <c r="J234" s="154">
        <v>116</v>
      </c>
      <c r="K234" s="154">
        <v>108</v>
      </c>
      <c r="L234" s="147">
        <f t="shared" si="13"/>
        <v>101</v>
      </c>
      <c r="M234" s="154">
        <v>51</v>
      </c>
      <c r="N234" s="154">
        <v>50</v>
      </c>
      <c r="O234" s="154">
        <v>36</v>
      </c>
    </row>
    <row r="235" spans="1:15" ht="13.5">
      <c r="A235" s="153" t="s">
        <v>477</v>
      </c>
      <c r="B235" s="154">
        <v>109</v>
      </c>
      <c r="C235" s="154">
        <v>103</v>
      </c>
      <c r="D235" s="154">
        <v>105</v>
      </c>
      <c r="E235" s="154">
        <v>113</v>
      </c>
      <c r="F235" s="154">
        <v>111</v>
      </c>
      <c r="G235" s="154">
        <v>107</v>
      </c>
      <c r="H235" s="154">
        <v>107</v>
      </c>
      <c r="I235" s="154">
        <v>105</v>
      </c>
      <c r="J235" s="154">
        <v>106</v>
      </c>
      <c r="K235" s="154">
        <v>106</v>
      </c>
      <c r="L235" s="147">
        <f t="shared" si="13"/>
        <v>104</v>
      </c>
      <c r="M235" s="154">
        <v>47</v>
      </c>
      <c r="N235" s="154">
        <v>57</v>
      </c>
      <c r="O235" s="154">
        <v>36</v>
      </c>
    </row>
    <row r="236" spans="1:15" ht="13.5">
      <c r="A236" s="153" t="s">
        <v>478</v>
      </c>
      <c r="B236" s="154">
        <v>81</v>
      </c>
      <c r="C236" s="154">
        <v>83</v>
      </c>
      <c r="D236" s="154">
        <v>85</v>
      </c>
      <c r="E236" s="154">
        <v>83</v>
      </c>
      <c r="F236" s="154">
        <v>82</v>
      </c>
      <c r="G236" s="154">
        <v>81</v>
      </c>
      <c r="H236" s="154">
        <v>78</v>
      </c>
      <c r="I236" s="154">
        <v>71</v>
      </c>
      <c r="J236" s="154">
        <v>70</v>
      </c>
      <c r="K236" s="154">
        <v>66</v>
      </c>
      <c r="L236" s="147">
        <f t="shared" si="13"/>
        <v>67</v>
      </c>
      <c r="M236" s="154">
        <v>31</v>
      </c>
      <c r="N236" s="154">
        <v>36</v>
      </c>
      <c r="O236" s="154">
        <v>23</v>
      </c>
    </row>
    <row r="237" spans="1:15" ht="13.5">
      <c r="A237" s="153" t="s">
        <v>479</v>
      </c>
      <c r="B237" s="154">
        <v>86</v>
      </c>
      <c r="C237" s="154">
        <v>89</v>
      </c>
      <c r="D237" s="154">
        <v>81</v>
      </c>
      <c r="E237" s="154">
        <v>84</v>
      </c>
      <c r="F237" s="154">
        <v>82</v>
      </c>
      <c r="G237" s="154">
        <v>87</v>
      </c>
      <c r="H237" s="154">
        <v>80</v>
      </c>
      <c r="I237" s="154">
        <v>86</v>
      </c>
      <c r="J237" s="154">
        <v>91</v>
      </c>
      <c r="K237" s="154">
        <v>86</v>
      </c>
      <c r="L237" s="147">
        <f t="shared" si="13"/>
        <v>87</v>
      </c>
      <c r="M237" s="154">
        <v>34</v>
      </c>
      <c r="N237" s="154">
        <v>53</v>
      </c>
      <c r="O237" s="154">
        <v>37</v>
      </c>
    </row>
    <row r="238" spans="1:15" ht="13.5">
      <c r="A238" s="153" t="s">
        <v>480</v>
      </c>
      <c r="B238" s="154">
        <v>462</v>
      </c>
      <c r="C238" s="154">
        <v>447</v>
      </c>
      <c r="D238" s="154">
        <v>432</v>
      </c>
      <c r="E238" s="154">
        <v>422</v>
      </c>
      <c r="F238" s="154">
        <v>415</v>
      </c>
      <c r="G238" s="154">
        <v>411</v>
      </c>
      <c r="H238" s="154">
        <v>417</v>
      </c>
      <c r="I238" s="154">
        <v>405</v>
      </c>
      <c r="J238" s="154">
        <v>411</v>
      </c>
      <c r="K238" s="154">
        <v>411</v>
      </c>
      <c r="L238" s="147">
        <f t="shared" si="13"/>
        <v>395</v>
      </c>
      <c r="M238" s="154">
        <v>198</v>
      </c>
      <c r="N238" s="154">
        <v>197</v>
      </c>
      <c r="O238" s="154">
        <v>129</v>
      </c>
    </row>
    <row r="239" spans="1:15" ht="13.5">
      <c r="A239" s="153" t="s">
        <v>481</v>
      </c>
      <c r="B239" s="154">
        <v>66</v>
      </c>
      <c r="C239" s="154">
        <v>61</v>
      </c>
      <c r="D239" s="154">
        <v>58</v>
      </c>
      <c r="E239" s="154">
        <v>54</v>
      </c>
      <c r="F239" s="154">
        <v>53</v>
      </c>
      <c r="G239" s="154">
        <v>53</v>
      </c>
      <c r="H239" s="154">
        <v>50</v>
      </c>
      <c r="I239" s="154">
        <v>50</v>
      </c>
      <c r="J239" s="154">
        <v>52</v>
      </c>
      <c r="K239" s="154">
        <v>49</v>
      </c>
      <c r="L239" s="147">
        <f t="shared" si="13"/>
        <v>43</v>
      </c>
      <c r="M239" s="154">
        <v>21</v>
      </c>
      <c r="N239" s="154">
        <v>22</v>
      </c>
      <c r="O239" s="154">
        <v>16</v>
      </c>
    </row>
    <row r="240" spans="1:15" ht="13.5">
      <c r="A240" s="153" t="s">
        <v>482</v>
      </c>
      <c r="B240" s="154">
        <v>35</v>
      </c>
      <c r="C240" s="154">
        <v>32</v>
      </c>
      <c r="D240" s="154">
        <v>34</v>
      </c>
      <c r="E240" s="154">
        <v>33</v>
      </c>
      <c r="F240" s="154">
        <v>33</v>
      </c>
      <c r="G240" s="154">
        <v>33</v>
      </c>
      <c r="H240" s="154">
        <v>32</v>
      </c>
      <c r="I240" s="154">
        <v>30</v>
      </c>
      <c r="J240" s="154">
        <v>30</v>
      </c>
      <c r="K240" s="154">
        <v>32</v>
      </c>
      <c r="L240" s="147">
        <f t="shared" si="13"/>
        <v>31</v>
      </c>
      <c r="M240" s="154">
        <v>16</v>
      </c>
      <c r="N240" s="154">
        <v>15</v>
      </c>
      <c r="O240" s="154">
        <v>12</v>
      </c>
    </row>
    <row r="241" spans="1:15" ht="13.5">
      <c r="A241" s="153"/>
      <c r="B241" s="154"/>
      <c r="C241" s="154"/>
      <c r="D241" s="154"/>
      <c r="E241" s="154"/>
      <c r="F241" s="154"/>
      <c r="G241" s="154"/>
      <c r="H241" s="154"/>
      <c r="I241" s="154"/>
      <c r="J241" s="154"/>
      <c r="K241" s="154"/>
      <c r="L241" s="147"/>
      <c r="M241" s="154"/>
      <c r="N241" s="154"/>
      <c r="O241" s="154"/>
    </row>
    <row r="242" spans="1:15" ht="13.5">
      <c r="A242" s="153" t="s">
        <v>483</v>
      </c>
      <c r="B242" s="154">
        <f>SUM(B243:B269)</f>
        <v>8547</v>
      </c>
      <c r="C242" s="154">
        <f>SUM(C243:C269)</f>
        <v>8638</v>
      </c>
      <c r="D242" s="154">
        <f>SUM(D243:D269)</f>
        <v>8704</v>
      </c>
      <c r="E242" s="154">
        <v>8734</v>
      </c>
      <c r="F242" s="154">
        <v>8756</v>
      </c>
      <c r="G242" s="154">
        <v>8837</v>
      </c>
      <c r="H242" s="154">
        <v>8886</v>
      </c>
      <c r="I242" s="154">
        <v>8992</v>
      </c>
      <c r="J242" s="154">
        <v>8926</v>
      </c>
      <c r="K242" s="154">
        <f>SUM(K243:K269)</f>
        <v>8917</v>
      </c>
      <c r="L242" s="147">
        <f>SUM(L243:L269)</f>
        <v>8981</v>
      </c>
      <c r="M242" s="154">
        <f>SUM(M243:M269)</f>
        <v>4340</v>
      </c>
      <c r="N242" s="154">
        <f>SUM(N243:N269)</f>
        <v>4641</v>
      </c>
      <c r="O242" s="154">
        <f>SUM(O243:O269)</f>
        <v>3378</v>
      </c>
    </row>
    <row r="243" spans="1:15" ht="13.5">
      <c r="A243" s="153" t="s">
        <v>484</v>
      </c>
      <c r="B243" s="154">
        <v>215</v>
      </c>
      <c r="C243" s="154">
        <v>210</v>
      </c>
      <c r="D243" s="154">
        <v>218</v>
      </c>
      <c r="E243" s="154">
        <v>205</v>
      </c>
      <c r="F243" s="154">
        <v>207</v>
      </c>
      <c r="G243" s="154">
        <v>235</v>
      </c>
      <c r="H243" s="154">
        <v>230</v>
      </c>
      <c r="I243" s="154">
        <v>220</v>
      </c>
      <c r="J243" s="154">
        <v>219</v>
      </c>
      <c r="K243" s="154">
        <v>216</v>
      </c>
      <c r="L243" s="147">
        <f aca="true" t="shared" si="14" ref="L243:L269">SUM(M243:N243)</f>
        <v>231</v>
      </c>
      <c r="M243" s="154">
        <v>112</v>
      </c>
      <c r="N243" s="154">
        <v>119</v>
      </c>
      <c r="O243" s="154">
        <v>78</v>
      </c>
    </row>
    <row r="244" spans="1:15" ht="13.5">
      <c r="A244" s="153" t="s">
        <v>485</v>
      </c>
      <c r="B244" s="154">
        <v>68</v>
      </c>
      <c r="C244" s="154">
        <v>69</v>
      </c>
      <c r="D244" s="154">
        <v>70</v>
      </c>
      <c r="E244" s="154">
        <v>68</v>
      </c>
      <c r="F244" s="154">
        <v>70</v>
      </c>
      <c r="G244" s="154">
        <v>66</v>
      </c>
      <c r="H244" s="154">
        <v>69</v>
      </c>
      <c r="I244" s="154">
        <v>73</v>
      </c>
      <c r="J244" s="154">
        <v>69</v>
      </c>
      <c r="K244" s="154">
        <v>67</v>
      </c>
      <c r="L244" s="147">
        <f t="shared" si="14"/>
        <v>66</v>
      </c>
      <c r="M244" s="154">
        <v>34</v>
      </c>
      <c r="N244" s="154">
        <v>32</v>
      </c>
      <c r="O244" s="154">
        <v>31</v>
      </c>
    </row>
    <row r="245" spans="1:15" ht="13.5">
      <c r="A245" s="153" t="s">
        <v>486</v>
      </c>
      <c r="B245" s="154">
        <v>362</v>
      </c>
      <c r="C245" s="154">
        <v>365</v>
      </c>
      <c r="D245" s="154">
        <v>378</v>
      </c>
      <c r="E245" s="154">
        <v>382</v>
      </c>
      <c r="F245" s="154">
        <v>366</v>
      </c>
      <c r="G245" s="154">
        <v>388</v>
      </c>
      <c r="H245" s="154">
        <v>417</v>
      </c>
      <c r="I245" s="154">
        <v>438</v>
      </c>
      <c r="J245" s="154">
        <v>435</v>
      </c>
      <c r="K245" s="154">
        <v>422</v>
      </c>
      <c r="L245" s="147">
        <f t="shared" si="14"/>
        <v>448</v>
      </c>
      <c r="M245" s="154">
        <v>211</v>
      </c>
      <c r="N245" s="154">
        <v>237</v>
      </c>
      <c r="O245" s="154">
        <v>175</v>
      </c>
    </row>
    <row r="246" spans="1:15" ht="13.5">
      <c r="A246" s="153" t="s">
        <v>487</v>
      </c>
      <c r="B246" s="154">
        <v>39</v>
      </c>
      <c r="C246" s="154">
        <v>38</v>
      </c>
      <c r="D246" s="154">
        <v>38</v>
      </c>
      <c r="E246" s="154">
        <v>39</v>
      </c>
      <c r="F246" s="154">
        <v>40</v>
      </c>
      <c r="G246" s="154">
        <v>44</v>
      </c>
      <c r="H246" s="154">
        <v>44</v>
      </c>
      <c r="I246" s="154">
        <v>37</v>
      </c>
      <c r="J246" s="154">
        <v>68</v>
      </c>
      <c r="K246" s="154">
        <v>78</v>
      </c>
      <c r="L246" s="147">
        <f t="shared" si="14"/>
        <v>71</v>
      </c>
      <c r="M246" s="154">
        <v>36</v>
      </c>
      <c r="N246" s="154">
        <v>35</v>
      </c>
      <c r="O246" s="154">
        <v>27</v>
      </c>
    </row>
    <row r="247" spans="1:15" ht="13.5">
      <c r="A247" s="153" t="s">
        <v>488</v>
      </c>
      <c r="B247" s="154">
        <v>163</v>
      </c>
      <c r="C247" s="154">
        <v>162</v>
      </c>
      <c r="D247" s="154">
        <v>158</v>
      </c>
      <c r="E247" s="154">
        <v>152</v>
      </c>
      <c r="F247" s="154">
        <v>164</v>
      </c>
      <c r="G247" s="154">
        <v>170</v>
      </c>
      <c r="H247" s="154">
        <v>183</v>
      </c>
      <c r="I247" s="154">
        <v>187</v>
      </c>
      <c r="J247" s="154">
        <v>181</v>
      </c>
      <c r="K247" s="154">
        <v>188</v>
      </c>
      <c r="L247" s="147">
        <f t="shared" si="14"/>
        <v>235</v>
      </c>
      <c r="M247" s="154">
        <v>112</v>
      </c>
      <c r="N247" s="154">
        <v>123</v>
      </c>
      <c r="O247" s="154">
        <v>91</v>
      </c>
    </row>
    <row r="248" spans="1:15" ht="13.5">
      <c r="A248" s="153" t="s">
        <v>489</v>
      </c>
      <c r="B248" s="154">
        <v>162</v>
      </c>
      <c r="C248" s="154">
        <v>172</v>
      </c>
      <c r="D248" s="154">
        <v>173</v>
      </c>
      <c r="E248" s="154">
        <v>173</v>
      </c>
      <c r="F248" s="154">
        <v>174</v>
      </c>
      <c r="G248" s="154">
        <v>177</v>
      </c>
      <c r="H248" s="154">
        <v>179</v>
      </c>
      <c r="I248" s="154">
        <v>175</v>
      </c>
      <c r="J248" s="154">
        <v>173</v>
      </c>
      <c r="K248" s="154">
        <v>168</v>
      </c>
      <c r="L248" s="147">
        <f t="shared" si="14"/>
        <v>171</v>
      </c>
      <c r="M248" s="154">
        <v>87</v>
      </c>
      <c r="N248" s="154">
        <v>84</v>
      </c>
      <c r="O248" s="154">
        <v>49</v>
      </c>
    </row>
    <row r="249" spans="1:15" ht="13.5">
      <c r="A249" s="153" t="s">
        <v>490</v>
      </c>
      <c r="B249" s="154">
        <v>192</v>
      </c>
      <c r="C249" s="154">
        <v>206</v>
      </c>
      <c r="D249" s="154">
        <v>199</v>
      </c>
      <c r="E249" s="154">
        <v>197</v>
      </c>
      <c r="F249" s="154">
        <v>204</v>
      </c>
      <c r="G249" s="154">
        <v>203</v>
      </c>
      <c r="H249" s="154">
        <v>194</v>
      </c>
      <c r="I249" s="154">
        <v>197</v>
      </c>
      <c r="J249" s="154">
        <v>192</v>
      </c>
      <c r="K249" s="154">
        <v>186</v>
      </c>
      <c r="L249" s="147">
        <f t="shared" si="14"/>
        <v>174</v>
      </c>
      <c r="M249" s="154">
        <v>85</v>
      </c>
      <c r="N249" s="154">
        <v>89</v>
      </c>
      <c r="O249" s="154">
        <v>64</v>
      </c>
    </row>
    <row r="250" spans="1:15" ht="13.5">
      <c r="A250" s="153" t="s">
        <v>491</v>
      </c>
      <c r="B250" s="154">
        <v>381</v>
      </c>
      <c r="C250" s="154">
        <v>382</v>
      </c>
      <c r="D250" s="154">
        <v>378</v>
      </c>
      <c r="E250" s="154">
        <v>379</v>
      </c>
      <c r="F250" s="154">
        <v>364</v>
      </c>
      <c r="G250" s="154">
        <v>360</v>
      </c>
      <c r="H250" s="154">
        <v>358</v>
      </c>
      <c r="I250" s="154">
        <v>416</v>
      </c>
      <c r="J250" s="154">
        <v>403</v>
      </c>
      <c r="K250" s="154">
        <v>389</v>
      </c>
      <c r="L250" s="147">
        <f t="shared" si="14"/>
        <v>393</v>
      </c>
      <c r="M250" s="154">
        <v>197</v>
      </c>
      <c r="N250" s="154">
        <v>196</v>
      </c>
      <c r="O250" s="154">
        <v>180</v>
      </c>
    </row>
    <row r="251" spans="1:15" ht="13.5">
      <c r="A251" s="153" t="s">
        <v>492</v>
      </c>
      <c r="B251" s="154">
        <v>262</v>
      </c>
      <c r="C251" s="154">
        <v>265</v>
      </c>
      <c r="D251" s="154">
        <v>273</v>
      </c>
      <c r="E251" s="154">
        <v>278</v>
      </c>
      <c r="F251" s="154">
        <v>264</v>
      </c>
      <c r="G251" s="154">
        <v>255</v>
      </c>
      <c r="H251" s="154">
        <v>257</v>
      </c>
      <c r="I251" s="154">
        <v>250</v>
      </c>
      <c r="J251" s="154">
        <v>254</v>
      </c>
      <c r="K251" s="154">
        <v>245</v>
      </c>
      <c r="L251" s="147">
        <f t="shared" si="14"/>
        <v>250</v>
      </c>
      <c r="M251" s="154">
        <v>121</v>
      </c>
      <c r="N251" s="154">
        <v>129</v>
      </c>
      <c r="O251" s="154">
        <v>78</v>
      </c>
    </row>
    <row r="252" spans="1:15" ht="13.5">
      <c r="A252" s="153" t="s">
        <v>493</v>
      </c>
      <c r="B252" s="154">
        <v>474</v>
      </c>
      <c r="C252" s="154">
        <v>486</v>
      </c>
      <c r="D252" s="154">
        <v>484</v>
      </c>
      <c r="E252" s="154">
        <v>491</v>
      </c>
      <c r="F252" s="154">
        <v>489</v>
      </c>
      <c r="G252" s="154">
        <v>485</v>
      </c>
      <c r="H252" s="154">
        <v>511</v>
      </c>
      <c r="I252" s="154">
        <v>527</v>
      </c>
      <c r="J252" s="154">
        <v>533</v>
      </c>
      <c r="K252" s="154">
        <v>525</v>
      </c>
      <c r="L252" s="147">
        <f t="shared" si="14"/>
        <v>521</v>
      </c>
      <c r="M252" s="154">
        <v>225</v>
      </c>
      <c r="N252" s="154">
        <v>296</v>
      </c>
      <c r="O252" s="154">
        <v>221</v>
      </c>
    </row>
    <row r="253" spans="1:15" ht="13.5">
      <c r="A253" s="153" t="s">
        <v>494</v>
      </c>
      <c r="B253" s="154">
        <v>541</v>
      </c>
      <c r="C253" s="154">
        <v>543</v>
      </c>
      <c r="D253" s="154">
        <v>545</v>
      </c>
      <c r="E253" s="154">
        <v>550</v>
      </c>
      <c r="F253" s="154">
        <v>566</v>
      </c>
      <c r="G253" s="154">
        <v>580</v>
      </c>
      <c r="H253" s="154">
        <v>577</v>
      </c>
      <c r="I253" s="154">
        <v>562</v>
      </c>
      <c r="J253" s="154">
        <v>548</v>
      </c>
      <c r="K253" s="154">
        <v>546</v>
      </c>
      <c r="L253" s="147">
        <f t="shared" si="14"/>
        <v>538</v>
      </c>
      <c r="M253" s="154">
        <v>244</v>
      </c>
      <c r="N253" s="154">
        <v>294</v>
      </c>
      <c r="O253" s="154">
        <v>191</v>
      </c>
    </row>
    <row r="254" spans="1:15" ht="13.5">
      <c r="A254" s="153" t="s">
        <v>495</v>
      </c>
      <c r="B254" s="154">
        <v>429</v>
      </c>
      <c r="C254" s="154">
        <v>417</v>
      </c>
      <c r="D254" s="154">
        <v>421</v>
      </c>
      <c r="E254" s="154">
        <v>431</v>
      </c>
      <c r="F254" s="154">
        <v>438</v>
      </c>
      <c r="G254" s="154">
        <v>440</v>
      </c>
      <c r="H254" s="154">
        <v>444</v>
      </c>
      <c r="I254" s="154">
        <v>443</v>
      </c>
      <c r="J254" s="154">
        <v>422</v>
      </c>
      <c r="K254" s="154">
        <v>441</v>
      </c>
      <c r="L254" s="147">
        <f t="shared" si="14"/>
        <v>420</v>
      </c>
      <c r="M254" s="154">
        <v>204</v>
      </c>
      <c r="N254" s="154">
        <v>216</v>
      </c>
      <c r="O254" s="154">
        <v>143</v>
      </c>
    </row>
    <row r="255" spans="1:15" ht="13.5">
      <c r="A255" s="153" t="s">
        <v>496</v>
      </c>
      <c r="B255" s="154">
        <v>11</v>
      </c>
      <c r="C255" s="154">
        <v>8</v>
      </c>
      <c r="D255" s="154">
        <v>10</v>
      </c>
      <c r="E255" s="154">
        <v>19</v>
      </c>
      <c r="F255" s="154">
        <v>29</v>
      </c>
      <c r="G255" s="154">
        <v>35</v>
      </c>
      <c r="H255" s="154">
        <v>45</v>
      </c>
      <c r="I255" s="154">
        <v>50</v>
      </c>
      <c r="J255" s="154">
        <v>54</v>
      </c>
      <c r="K255" s="154">
        <v>55</v>
      </c>
      <c r="L255" s="147">
        <f t="shared" si="14"/>
        <v>30</v>
      </c>
      <c r="M255" s="154">
        <v>14</v>
      </c>
      <c r="N255" s="154">
        <v>16</v>
      </c>
      <c r="O255" s="154">
        <v>10</v>
      </c>
    </row>
    <row r="256" spans="1:15" ht="13.5">
      <c r="A256" s="153" t="s">
        <v>497</v>
      </c>
      <c r="B256" s="154"/>
      <c r="C256" s="154"/>
      <c r="D256" s="154"/>
      <c r="E256" s="154"/>
      <c r="F256" s="154"/>
      <c r="G256" s="154"/>
      <c r="H256" s="154"/>
      <c r="I256" s="154"/>
      <c r="J256" s="154"/>
      <c r="K256" s="154"/>
      <c r="L256" s="147">
        <f t="shared" si="14"/>
        <v>64</v>
      </c>
      <c r="M256" s="154">
        <v>31</v>
      </c>
      <c r="N256" s="154">
        <v>33</v>
      </c>
      <c r="O256" s="154">
        <v>18</v>
      </c>
    </row>
    <row r="257" spans="1:15" ht="13.5">
      <c r="A257" s="153" t="s">
        <v>498</v>
      </c>
      <c r="B257" s="154">
        <v>185</v>
      </c>
      <c r="C257" s="154">
        <v>182</v>
      </c>
      <c r="D257" s="154">
        <v>166</v>
      </c>
      <c r="E257" s="154">
        <v>175</v>
      </c>
      <c r="F257" s="154">
        <v>177</v>
      </c>
      <c r="G257" s="154">
        <v>172</v>
      </c>
      <c r="H257" s="154">
        <v>176</v>
      </c>
      <c r="I257" s="154">
        <v>175</v>
      </c>
      <c r="J257" s="154">
        <v>182</v>
      </c>
      <c r="K257" s="154">
        <v>199</v>
      </c>
      <c r="L257" s="147">
        <f t="shared" si="14"/>
        <v>208</v>
      </c>
      <c r="M257" s="154">
        <v>100</v>
      </c>
      <c r="N257" s="154">
        <v>108</v>
      </c>
      <c r="O257" s="154">
        <v>93</v>
      </c>
    </row>
    <row r="258" spans="1:15" ht="13.5">
      <c r="A258" s="153" t="s">
        <v>499</v>
      </c>
      <c r="B258" s="154">
        <v>203</v>
      </c>
      <c r="C258" s="154">
        <v>248</v>
      </c>
      <c r="D258" s="154">
        <v>284</v>
      </c>
      <c r="E258" s="154">
        <v>312</v>
      </c>
      <c r="F258" s="154">
        <v>343</v>
      </c>
      <c r="G258" s="154">
        <v>366</v>
      </c>
      <c r="H258" s="154">
        <v>353</v>
      </c>
      <c r="I258" s="154">
        <v>377</v>
      </c>
      <c r="J258" s="154">
        <v>378</v>
      </c>
      <c r="K258" s="154">
        <v>370</v>
      </c>
      <c r="L258" s="147">
        <f t="shared" si="14"/>
        <v>341</v>
      </c>
      <c r="M258" s="154">
        <v>159</v>
      </c>
      <c r="N258" s="154">
        <v>182</v>
      </c>
      <c r="O258" s="154">
        <v>133</v>
      </c>
    </row>
    <row r="259" spans="1:15" ht="13.5">
      <c r="A259" s="153" t="s">
        <v>500</v>
      </c>
      <c r="B259" s="154">
        <v>352</v>
      </c>
      <c r="C259" s="154">
        <v>343</v>
      </c>
      <c r="D259" s="154">
        <v>333</v>
      </c>
      <c r="E259" s="154">
        <v>321</v>
      </c>
      <c r="F259" s="154">
        <v>317</v>
      </c>
      <c r="G259" s="154">
        <v>295</v>
      </c>
      <c r="H259" s="154">
        <v>274</v>
      </c>
      <c r="I259" s="154">
        <v>256</v>
      </c>
      <c r="J259" s="154">
        <v>257</v>
      </c>
      <c r="K259" s="154">
        <v>254</v>
      </c>
      <c r="L259" s="147">
        <f t="shared" si="14"/>
        <v>254</v>
      </c>
      <c r="M259" s="154">
        <v>123</v>
      </c>
      <c r="N259" s="154">
        <v>131</v>
      </c>
      <c r="O259" s="154">
        <v>115</v>
      </c>
    </row>
    <row r="260" spans="1:15" ht="13.5">
      <c r="A260" s="153" t="s">
        <v>501</v>
      </c>
      <c r="B260" s="154">
        <v>300</v>
      </c>
      <c r="C260" s="154">
        <v>344</v>
      </c>
      <c r="D260" s="154">
        <v>366</v>
      </c>
      <c r="E260" s="154">
        <v>377</v>
      </c>
      <c r="F260" s="154">
        <v>378</v>
      </c>
      <c r="G260" s="154">
        <v>359</v>
      </c>
      <c r="H260" s="154">
        <v>348</v>
      </c>
      <c r="I260" s="154">
        <v>357</v>
      </c>
      <c r="J260" s="154">
        <v>358</v>
      </c>
      <c r="K260" s="154">
        <v>346</v>
      </c>
      <c r="L260" s="147">
        <f t="shared" si="14"/>
        <v>341</v>
      </c>
      <c r="M260" s="154">
        <v>157</v>
      </c>
      <c r="N260" s="154">
        <v>184</v>
      </c>
      <c r="O260" s="154">
        <v>160</v>
      </c>
    </row>
    <row r="261" spans="1:15" ht="13.5">
      <c r="A261" s="153" t="s">
        <v>502</v>
      </c>
      <c r="B261" s="154">
        <v>321</v>
      </c>
      <c r="C261" s="154">
        <v>324</v>
      </c>
      <c r="D261" s="154">
        <v>326</v>
      </c>
      <c r="E261" s="154">
        <v>322</v>
      </c>
      <c r="F261" s="154">
        <v>327</v>
      </c>
      <c r="G261" s="154">
        <v>326</v>
      </c>
      <c r="H261" s="154">
        <v>318</v>
      </c>
      <c r="I261" s="154">
        <v>303</v>
      </c>
      <c r="J261" s="154">
        <v>293</v>
      </c>
      <c r="K261" s="154">
        <v>301</v>
      </c>
      <c r="L261" s="147">
        <f t="shared" si="14"/>
        <v>296</v>
      </c>
      <c r="M261" s="154">
        <v>133</v>
      </c>
      <c r="N261" s="154">
        <v>163</v>
      </c>
      <c r="O261" s="154">
        <v>127</v>
      </c>
    </row>
    <row r="262" spans="1:15" ht="13.5">
      <c r="A262" s="153" t="s">
        <v>503</v>
      </c>
      <c r="B262" s="154">
        <v>577</v>
      </c>
      <c r="C262" s="154">
        <v>554</v>
      </c>
      <c r="D262" s="154">
        <v>570</v>
      </c>
      <c r="E262" s="154">
        <v>546</v>
      </c>
      <c r="F262" s="154">
        <v>534</v>
      </c>
      <c r="G262" s="154">
        <v>585</v>
      </c>
      <c r="H262" s="154">
        <v>635</v>
      </c>
      <c r="I262" s="154">
        <v>658</v>
      </c>
      <c r="J262" s="154">
        <v>643</v>
      </c>
      <c r="K262" s="154">
        <v>693</v>
      </c>
      <c r="L262" s="147">
        <f t="shared" si="14"/>
        <v>721</v>
      </c>
      <c r="M262" s="154">
        <v>381</v>
      </c>
      <c r="N262" s="154">
        <v>340</v>
      </c>
      <c r="O262" s="154">
        <v>312</v>
      </c>
    </row>
    <row r="263" spans="1:15" ht="13.5">
      <c r="A263" s="153" t="s">
        <v>504</v>
      </c>
      <c r="B263" s="154">
        <v>152</v>
      </c>
      <c r="C263" s="154">
        <v>145</v>
      </c>
      <c r="D263" s="154">
        <v>136</v>
      </c>
      <c r="E263" s="154">
        <v>127</v>
      </c>
      <c r="F263" s="154">
        <v>136</v>
      </c>
      <c r="G263" s="154">
        <v>128</v>
      </c>
      <c r="H263" s="154">
        <v>128</v>
      </c>
      <c r="I263" s="154">
        <v>124</v>
      </c>
      <c r="J263" s="154">
        <v>127</v>
      </c>
      <c r="K263" s="154">
        <v>117</v>
      </c>
      <c r="L263" s="147">
        <f t="shared" si="14"/>
        <v>119</v>
      </c>
      <c r="M263" s="154">
        <v>56</v>
      </c>
      <c r="N263" s="154">
        <v>63</v>
      </c>
      <c r="O263" s="154">
        <v>48</v>
      </c>
    </row>
    <row r="264" spans="1:15" ht="13.5">
      <c r="A264" s="153" t="s">
        <v>505</v>
      </c>
      <c r="B264" s="154">
        <v>485</v>
      </c>
      <c r="C264" s="154">
        <v>487</v>
      </c>
      <c r="D264" s="154">
        <v>490</v>
      </c>
      <c r="E264" s="154">
        <v>509</v>
      </c>
      <c r="F264" s="154">
        <v>502</v>
      </c>
      <c r="G264" s="154">
        <v>500</v>
      </c>
      <c r="H264" s="154">
        <v>491</v>
      </c>
      <c r="I264" s="154">
        <v>489</v>
      </c>
      <c r="J264" s="154">
        <v>481</v>
      </c>
      <c r="K264" s="154">
        <v>494</v>
      </c>
      <c r="L264" s="147">
        <f t="shared" si="14"/>
        <v>478</v>
      </c>
      <c r="M264" s="154">
        <v>225</v>
      </c>
      <c r="N264" s="154">
        <v>253</v>
      </c>
      <c r="O264" s="154">
        <v>157</v>
      </c>
    </row>
    <row r="265" spans="1:15" ht="13.5">
      <c r="A265" s="153" t="s">
        <v>506</v>
      </c>
      <c r="B265" s="154">
        <v>242</v>
      </c>
      <c r="C265" s="154">
        <v>248</v>
      </c>
      <c r="D265" s="154">
        <v>271</v>
      </c>
      <c r="E265" s="154">
        <v>283</v>
      </c>
      <c r="F265" s="154">
        <v>286</v>
      </c>
      <c r="G265" s="154">
        <v>295</v>
      </c>
      <c r="H265" s="154">
        <v>305</v>
      </c>
      <c r="I265" s="154">
        <v>318</v>
      </c>
      <c r="J265" s="154">
        <v>344</v>
      </c>
      <c r="K265" s="154">
        <v>347</v>
      </c>
      <c r="L265" s="147">
        <f t="shared" si="14"/>
        <v>348</v>
      </c>
      <c r="M265" s="154">
        <v>177</v>
      </c>
      <c r="N265" s="154">
        <v>171</v>
      </c>
      <c r="O265" s="154">
        <v>116</v>
      </c>
    </row>
    <row r="266" spans="1:15" ht="13.5">
      <c r="A266" s="153" t="s">
        <v>507</v>
      </c>
      <c r="B266" s="154">
        <v>495</v>
      </c>
      <c r="C266" s="154">
        <v>492</v>
      </c>
      <c r="D266" s="154">
        <v>488</v>
      </c>
      <c r="E266" s="154">
        <v>483</v>
      </c>
      <c r="F266" s="154">
        <v>483</v>
      </c>
      <c r="G266" s="154">
        <v>478</v>
      </c>
      <c r="H266" s="154">
        <v>474</v>
      </c>
      <c r="I266" s="154">
        <v>465</v>
      </c>
      <c r="J266" s="154">
        <v>463</v>
      </c>
      <c r="K266" s="154">
        <v>458</v>
      </c>
      <c r="L266" s="147">
        <f t="shared" si="14"/>
        <v>455</v>
      </c>
      <c r="M266" s="154">
        <v>229</v>
      </c>
      <c r="N266" s="154">
        <v>226</v>
      </c>
      <c r="O266" s="154">
        <v>151</v>
      </c>
    </row>
    <row r="267" spans="1:15" ht="13.5">
      <c r="A267" s="153" t="s">
        <v>508</v>
      </c>
      <c r="B267" s="154">
        <v>626</v>
      </c>
      <c r="C267" s="154">
        <v>640</v>
      </c>
      <c r="D267" s="154">
        <v>645</v>
      </c>
      <c r="E267" s="154">
        <v>653</v>
      </c>
      <c r="F267" s="154">
        <v>645</v>
      </c>
      <c r="G267" s="154">
        <v>655</v>
      </c>
      <c r="H267" s="154">
        <v>656</v>
      </c>
      <c r="I267" s="154">
        <v>662</v>
      </c>
      <c r="J267" s="154">
        <v>643</v>
      </c>
      <c r="K267" s="154">
        <v>628</v>
      </c>
      <c r="L267" s="147">
        <f t="shared" si="14"/>
        <v>625</v>
      </c>
      <c r="M267" s="154">
        <v>299</v>
      </c>
      <c r="N267" s="154">
        <v>326</v>
      </c>
      <c r="O267" s="154">
        <v>206</v>
      </c>
    </row>
    <row r="268" spans="1:15" ht="13.5">
      <c r="A268" s="153" t="s">
        <v>509</v>
      </c>
      <c r="B268" s="154">
        <v>667</v>
      </c>
      <c r="C268" s="154">
        <v>668</v>
      </c>
      <c r="D268" s="154">
        <v>662</v>
      </c>
      <c r="E268" s="154">
        <v>647</v>
      </c>
      <c r="F268" s="154">
        <v>652</v>
      </c>
      <c r="G268" s="154">
        <v>640</v>
      </c>
      <c r="H268" s="154">
        <v>625</v>
      </c>
      <c r="I268" s="154">
        <v>628</v>
      </c>
      <c r="J268" s="154">
        <v>610</v>
      </c>
      <c r="K268" s="154">
        <v>607</v>
      </c>
      <c r="L268" s="147">
        <f t="shared" si="14"/>
        <v>612</v>
      </c>
      <c r="M268" s="154">
        <v>304</v>
      </c>
      <c r="N268" s="154">
        <v>308</v>
      </c>
      <c r="O268" s="154">
        <v>212</v>
      </c>
    </row>
    <row r="269" spans="1:15" ht="13.5">
      <c r="A269" s="153" t="s">
        <v>510</v>
      </c>
      <c r="B269" s="154">
        <v>643</v>
      </c>
      <c r="C269" s="154">
        <v>640</v>
      </c>
      <c r="D269" s="154">
        <v>622</v>
      </c>
      <c r="E269" s="154">
        <v>615</v>
      </c>
      <c r="F269" s="154">
        <v>601</v>
      </c>
      <c r="G269" s="154">
        <v>600</v>
      </c>
      <c r="H269" s="154">
        <v>595</v>
      </c>
      <c r="I269" s="154">
        <v>605</v>
      </c>
      <c r="J269" s="154">
        <v>596</v>
      </c>
      <c r="K269" s="154">
        <v>577</v>
      </c>
      <c r="L269" s="147">
        <f t="shared" si="14"/>
        <v>571</v>
      </c>
      <c r="M269" s="154">
        <v>284</v>
      </c>
      <c r="N269" s="154">
        <v>287</v>
      </c>
      <c r="O269" s="154">
        <v>192</v>
      </c>
    </row>
    <row r="270" spans="1:15" ht="13.5">
      <c r="A270" s="153"/>
      <c r="B270" s="154"/>
      <c r="C270" s="154"/>
      <c r="D270" s="154"/>
      <c r="E270" s="154"/>
      <c r="F270" s="154"/>
      <c r="G270" s="154"/>
      <c r="H270" s="154"/>
      <c r="I270" s="154"/>
      <c r="J270" s="154"/>
      <c r="K270" s="154"/>
      <c r="L270" s="147"/>
      <c r="M270" s="154"/>
      <c r="N270" s="154"/>
      <c r="O270" s="154"/>
    </row>
    <row r="271" spans="1:15" ht="13.5">
      <c r="A271" s="153" t="s">
        <v>511</v>
      </c>
      <c r="B271" s="154">
        <f>SUM(B272:B283)</f>
        <v>2745</v>
      </c>
      <c r="C271" s="154">
        <f>SUM(C272:C283)</f>
        <v>2774</v>
      </c>
      <c r="D271" s="154">
        <f>SUM(D272:D283)</f>
        <v>2865</v>
      </c>
      <c r="E271" s="154">
        <v>2965</v>
      </c>
      <c r="F271" s="154">
        <v>2996</v>
      </c>
      <c r="G271" s="154">
        <v>3001</v>
      </c>
      <c r="H271" s="154">
        <v>3005</v>
      </c>
      <c r="I271" s="154">
        <v>3020</v>
      </c>
      <c r="J271" s="154">
        <v>3081</v>
      </c>
      <c r="K271" s="154">
        <f>SUM(K272:K283)</f>
        <v>3060</v>
      </c>
      <c r="L271" s="147">
        <f>SUM(L272:L283)</f>
        <v>3133</v>
      </c>
      <c r="M271" s="154">
        <f>SUM(M272:M283)</f>
        <v>1570</v>
      </c>
      <c r="N271" s="154">
        <f>SUM(N272:N283)</f>
        <v>1563</v>
      </c>
      <c r="O271" s="154">
        <f>SUM(O272:O283)</f>
        <v>1066</v>
      </c>
    </row>
    <row r="272" spans="1:15" ht="13.5">
      <c r="A272" s="153" t="s">
        <v>512</v>
      </c>
      <c r="B272" s="154">
        <v>191</v>
      </c>
      <c r="C272" s="154">
        <v>176</v>
      </c>
      <c r="D272" s="154">
        <v>179</v>
      </c>
      <c r="E272" s="154">
        <v>178</v>
      </c>
      <c r="F272" s="154">
        <v>175</v>
      </c>
      <c r="G272" s="154">
        <v>181</v>
      </c>
      <c r="H272" s="154">
        <v>191</v>
      </c>
      <c r="I272" s="154">
        <v>205</v>
      </c>
      <c r="J272" s="154">
        <v>223</v>
      </c>
      <c r="K272" s="154">
        <v>213</v>
      </c>
      <c r="L272" s="147">
        <f aca="true" t="shared" si="15" ref="L272:L283">SUM(M272:N272)</f>
        <v>210</v>
      </c>
      <c r="M272" s="154">
        <v>104</v>
      </c>
      <c r="N272" s="154">
        <v>106</v>
      </c>
      <c r="O272" s="154">
        <v>70</v>
      </c>
    </row>
    <row r="273" spans="1:15" ht="13.5">
      <c r="A273" s="153" t="s">
        <v>513</v>
      </c>
      <c r="B273" s="154">
        <v>122</v>
      </c>
      <c r="C273" s="154">
        <v>122</v>
      </c>
      <c r="D273" s="154">
        <v>126</v>
      </c>
      <c r="E273" s="154">
        <v>130</v>
      </c>
      <c r="F273" s="154">
        <v>131</v>
      </c>
      <c r="G273" s="154">
        <v>126</v>
      </c>
      <c r="H273" s="154">
        <v>122</v>
      </c>
      <c r="I273" s="154">
        <v>122</v>
      </c>
      <c r="J273" s="154">
        <v>120</v>
      </c>
      <c r="K273" s="154">
        <v>117</v>
      </c>
      <c r="L273" s="147">
        <f t="shared" si="15"/>
        <v>124</v>
      </c>
      <c r="M273" s="154">
        <v>63</v>
      </c>
      <c r="N273" s="154">
        <v>61</v>
      </c>
      <c r="O273" s="154">
        <v>37</v>
      </c>
    </row>
    <row r="274" spans="1:15" ht="13.5">
      <c r="A274" s="153" t="s">
        <v>514</v>
      </c>
      <c r="B274" s="154">
        <v>650</v>
      </c>
      <c r="C274" s="154">
        <v>703</v>
      </c>
      <c r="D274" s="154">
        <v>509</v>
      </c>
      <c r="E274" s="154">
        <v>520</v>
      </c>
      <c r="F274" s="154">
        <v>537</v>
      </c>
      <c r="G274" s="154">
        <v>542</v>
      </c>
      <c r="H274" s="154">
        <v>557</v>
      </c>
      <c r="I274" s="154">
        <v>566</v>
      </c>
      <c r="J274" s="154">
        <v>593</v>
      </c>
      <c r="K274" s="154">
        <v>623</v>
      </c>
      <c r="L274" s="147">
        <f t="shared" si="15"/>
        <v>627</v>
      </c>
      <c r="M274" s="154">
        <v>320</v>
      </c>
      <c r="N274" s="154">
        <v>307</v>
      </c>
      <c r="O274" s="154">
        <v>213</v>
      </c>
    </row>
    <row r="275" spans="1:15" ht="13.5">
      <c r="A275" s="153" t="s">
        <v>515</v>
      </c>
      <c r="B275" s="154" t="s">
        <v>516</v>
      </c>
      <c r="C275" s="154" t="s">
        <v>516</v>
      </c>
      <c r="D275" s="154">
        <v>260</v>
      </c>
      <c r="E275" s="154">
        <v>293</v>
      </c>
      <c r="F275" s="154">
        <v>300</v>
      </c>
      <c r="G275" s="154">
        <v>313</v>
      </c>
      <c r="H275" s="154">
        <v>310</v>
      </c>
      <c r="I275" s="154">
        <v>311</v>
      </c>
      <c r="J275" s="154">
        <v>314</v>
      </c>
      <c r="K275" s="154">
        <v>301</v>
      </c>
      <c r="L275" s="147">
        <f t="shared" si="15"/>
        <v>299</v>
      </c>
      <c r="M275" s="154">
        <v>167</v>
      </c>
      <c r="N275" s="154">
        <v>132</v>
      </c>
      <c r="O275" s="154">
        <v>87</v>
      </c>
    </row>
    <row r="276" spans="1:15" ht="13.5">
      <c r="A276" s="153" t="s">
        <v>517</v>
      </c>
      <c r="B276" s="154">
        <v>188</v>
      </c>
      <c r="C276" s="154">
        <v>186</v>
      </c>
      <c r="D276" s="154">
        <v>182</v>
      </c>
      <c r="E276" s="154">
        <v>185</v>
      </c>
      <c r="F276" s="154">
        <v>184</v>
      </c>
      <c r="G276" s="154">
        <v>172</v>
      </c>
      <c r="H276" s="154">
        <v>174</v>
      </c>
      <c r="I276" s="154">
        <v>177</v>
      </c>
      <c r="J276" s="154">
        <v>176</v>
      </c>
      <c r="K276" s="154">
        <v>175</v>
      </c>
      <c r="L276" s="147">
        <f t="shared" si="15"/>
        <v>175</v>
      </c>
      <c r="M276" s="154">
        <v>83</v>
      </c>
      <c r="N276" s="154">
        <v>92</v>
      </c>
      <c r="O276" s="154">
        <v>55</v>
      </c>
    </row>
    <row r="277" spans="1:15" ht="13.5">
      <c r="A277" s="153" t="s">
        <v>518</v>
      </c>
      <c r="B277" s="154">
        <v>189</v>
      </c>
      <c r="C277" s="154">
        <v>185</v>
      </c>
      <c r="D277" s="154">
        <v>200</v>
      </c>
      <c r="E277" s="154">
        <v>230</v>
      </c>
      <c r="F277" s="154">
        <v>209</v>
      </c>
      <c r="G277" s="154">
        <v>211</v>
      </c>
      <c r="H277" s="154">
        <v>208</v>
      </c>
      <c r="I277" s="154">
        <v>203</v>
      </c>
      <c r="J277" s="154">
        <v>201</v>
      </c>
      <c r="K277" s="154">
        <v>177</v>
      </c>
      <c r="L277" s="147">
        <f t="shared" si="15"/>
        <v>176</v>
      </c>
      <c r="M277" s="154">
        <v>89</v>
      </c>
      <c r="N277" s="154">
        <v>87</v>
      </c>
      <c r="O277" s="154">
        <v>60</v>
      </c>
    </row>
    <row r="278" spans="1:15" ht="13.5">
      <c r="A278" s="153" t="s">
        <v>519</v>
      </c>
      <c r="B278" s="154">
        <v>322</v>
      </c>
      <c r="C278" s="154">
        <v>330</v>
      </c>
      <c r="D278" s="154">
        <v>345</v>
      </c>
      <c r="E278" s="154">
        <v>357</v>
      </c>
      <c r="F278" s="154">
        <v>390</v>
      </c>
      <c r="G278" s="154">
        <v>389</v>
      </c>
      <c r="H278" s="154">
        <v>387</v>
      </c>
      <c r="I278" s="154">
        <v>386</v>
      </c>
      <c r="J278" s="154">
        <v>417</v>
      </c>
      <c r="K278" s="154">
        <v>443</v>
      </c>
      <c r="L278" s="147">
        <f t="shared" si="15"/>
        <v>503</v>
      </c>
      <c r="M278" s="154">
        <v>257</v>
      </c>
      <c r="N278" s="154">
        <v>246</v>
      </c>
      <c r="O278" s="154">
        <v>205</v>
      </c>
    </row>
    <row r="279" spans="1:15" ht="13.5">
      <c r="A279" s="153" t="s">
        <v>520</v>
      </c>
      <c r="B279" s="154">
        <v>412</v>
      </c>
      <c r="C279" s="154">
        <v>413</v>
      </c>
      <c r="D279" s="154">
        <v>404</v>
      </c>
      <c r="E279" s="154">
        <v>398</v>
      </c>
      <c r="F279" s="154">
        <v>394</v>
      </c>
      <c r="G279" s="154">
        <v>388</v>
      </c>
      <c r="H279" s="154">
        <v>385</v>
      </c>
      <c r="I279" s="154">
        <v>376</v>
      </c>
      <c r="J279" s="154">
        <v>373</v>
      </c>
      <c r="K279" s="154">
        <v>365</v>
      </c>
      <c r="L279" s="147">
        <f t="shared" si="15"/>
        <v>373</v>
      </c>
      <c r="M279" s="154">
        <v>173</v>
      </c>
      <c r="N279" s="154">
        <v>200</v>
      </c>
      <c r="O279" s="154">
        <v>122</v>
      </c>
    </row>
    <row r="280" spans="1:15" ht="13.5">
      <c r="A280" s="153" t="s">
        <v>521</v>
      </c>
      <c r="B280" s="154">
        <v>175</v>
      </c>
      <c r="C280" s="154">
        <v>176</v>
      </c>
      <c r="D280" s="154">
        <v>169</v>
      </c>
      <c r="E280" s="154">
        <v>170</v>
      </c>
      <c r="F280" s="154">
        <v>168</v>
      </c>
      <c r="G280" s="154">
        <v>171</v>
      </c>
      <c r="H280" s="154">
        <v>168</v>
      </c>
      <c r="I280" s="154">
        <v>165</v>
      </c>
      <c r="J280" s="154">
        <v>161</v>
      </c>
      <c r="K280" s="154">
        <v>164</v>
      </c>
      <c r="L280" s="147">
        <f t="shared" si="15"/>
        <v>161</v>
      </c>
      <c r="M280" s="154">
        <v>81</v>
      </c>
      <c r="N280" s="154">
        <v>80</v>
      </c>
      <c r="O280" s="154">
        <v>56</v>
      </c>
    </row>
    <row r="281" spans="1:15" ht="13.5">
      <c r="A281" s="153" t="s">
        <v>522</v>
      </c>
      <c r="B281" s="154">
        <v>232</v>
      </c>
      <c r="C281" s="154">
        <v>225</v>
      </c>
      <c r="D281" s="154">
        <v>219</v>
      </c>
      <c r="E281" s="154">
        <v>212</v>
      </c>
      <c r="F281" s="154">
        <v>214</v>
      </c>
      <c r="G281" s="154">
        <v>212</v>
      </c>
      <c r="H281" s="154">
        <v>207</v>
      </c>
      <c r="I281" s="154">
        <v>205</v>
      </c>
      <c r="J281" s="154">
        <v>202</v>
      </c>
      <c r="K281" s="154">
        <v>197</v>
      </c>
      <c r="L281" s="147">
        <f t="shared" si="15"/>
        <v>195</v>
      </c>
      <c r="M281" s="154">
        <v>96</v>
      </c>
      <c r="N281" s="154">
        <v>99</v>
      </c>
      <c r="O281" s="154">
        <v>67</v>
      </c>
    </row>
    <row r="282" spans="1:15" ht="13.5">
      <c r="A282" s="153" t="s">
        <v>523</v>
      </c>
      <c r="B282" s="154">
        <v>144</v>
      </c>
      <c r="C282" s="154">
        <v>135</v>
      </c>
      <c r="D282" s="154">
        <v>154</v>
      </c>
      <c r="E282" s="154">
        <v>172</v>
      </c>
      <c r="F282" s="154">
        <v>169</v>
      </c>
      <c r="G282" s="154">
        <v>172</v>
      </c>
      <c r="H282" s="154">
        <v>175</v>
      </c>
      <c r="I282" s="154">
        <v>183</v>
      </c>
      <c r="J282" s="154">
        <v>183</v>
      </c>
      <c r="K282" s="154">
        <v>169</v>
      </c>
      <c r="L282" s="147">
        <f t="shared" si="15"/>
        <v>173</v>
      </c>
      <c r="M282" s="154">
        <v>82</v>
      </c>
      <c r="N282" s="154">
        <v>91</v>
      </c>
      <c r="O282" s="154">
        <v>65</v>
      </c>
    </row>
    <row r="283" spans="1:15" ht="13.5">
      <c r="A283" s="153" t="s">
        <v>524</v>
      </c>
      <c r="B283" s="154">
        <v>120</v>
      </c>
      <c r="C283" s="154">
        <v>123</v>
      </c>
      <c r="D283" s="154">
        <v>118</v>
      </c>
      <c r="E283" s="154">
        <v>120</v>
      </c>
      <c r="F283" s="154">
        <v>125</v>
      </c>
      <c r="G283" s="154">
        <v>124</v>
      </c>
      <c r="H283" s="154">
        <v>121</v>
      </c>
      <c r="I283" s="154">
        <v>121</v>
      </c>
      <c r="J283" s="154">
        <v>118</v>
      </c>
      <c r="K283" s="154">
        <v>116</v>
      </c>
      <c r="L283" s="147">
        <f t="shared" si="15"/>
        <v>117</v>
      </c>
      <c r="M283" s="154">
        <v>55</v>
      </c>
      <c r="N283" s="154">
        <v>62</v>
      </c>
      <c r="O283" s="154">
        <v>29</v>
      </c>
    </row>
    <row r="284" spans="1:15" ht="13.5">
      <c r="A284" s="153"/>
      <c r="B284" s="154"/>
      <c r="C284" s="154"/>
      <c r="D284" s="154"/>
      <c r="E284" s="154"/>
      <c r="F284" s="154"/>
      <c r="G284" s="154"/>
      <c r="H284" s="154"/>
      <c r="I284" s="154"/>
      <c r="J284" s="154"/>
      <c r="K284" s="154"/>
      <c r="L284" s="147"/>
      <c r="M284" s="154"/>
      <c r="N284" s="154"/>
      <c r="O284" s="154"/>
    </row>
    <row r="285" spans="1:15" ht="13.5">
      <c r="A285" s="153" t="s">
        <v>525</v>
      </c>
      <c r="B285" s="154">
        <f>SUM(B286:B300)</f>
        <v>2674</v>
      </c>
      <c r="C285" s="154">
        <f>SUM(C286:C300)</f>
        <v>2667</v>
      </c>
      <c r="D285" s="154">
        <f>SUM(D286:D300)</f>
        <v>2672</v>
      </c>
      <c r="E285" s="154">
        <v>2631</v>
      </c>
      <c r="F285" s="154">
        <v>2609</v>
      </c>
      <c r="G285" s="154">
        <v>2590</v>
      </c>
      <c r="H285" s="154">
        <v>2565</v>
      </c>
      <c r="I285" s="154">
        <v>2500</v>
      </c>
      <c r="J285" s="154">
        <v>2470</v>
      </c>
      <c r="K285" s="154">
        <f>SUM(K286:K300)</f>
        <v>2438</v>
      </c>
      <c r="L285" s="147">
        <f>SUM(L286:L300)</f>
        <v>2416</v>
      </c>
      <c r="M285" s="154">
        <f>SUM(M286:M300)</f>
        <v>1137</v>
      </c>
      <c r="N285" s="154">
        <f>SUM(N286:N300)</f>
        <v>1279</v>
      </c>
      <c r="O285" s="154">
        <f>SUM(O286:O300)</f>
        <v>817</v>
      </c>
    </row>
    <row r="286" spans="1:15" ht="13.5">
      <c r="A286" s="153" t="s">
        <v>526</v>
      </c>
      <c r="B286" s="154">
        <v>217</v>
      </c>
      <c r="C286" s="154">
        <v>218</v>
      </c>
      <c r="D286" s="154">
        <v>219</v>
      </c>
      <c r="E286" s="154">
        <v>219</v>
      </c>
      <c r="F286" s="154">
        <v>220</v>
      </c>
      <c r="G286" s="154">
        <v>216</v>
      </c>
      <c r="H286" s="154">
        <v>214</v>
      </c>
      <c r="I286" s="154">
        <v>205</v>
      </c>
      <c r="J286" s="154">
        <v>213</v>
      </c>
      <c r="K286" s="154">
        <v>210</v>
      </c>
      <c r="L286" s="147">
        <f aca="true" t="shared" si="16" ref="L286:L300">SUM(M286:N286)</f>
        <v>209</v>
      </c>
      <c r="M286" s="154">
        <v>98</v>
      </c>
      <c r="N286" s="154">
        <v>111</v>
      </c>
      <c r="O286" s="154">
        <v>60</v>
      </c>
    </row>
    <row r="287" spans="1:15" ht="13.5">
      <c r="A287" s="153" t="s">
        <v>527</v>
      </c>
      <c r="B287" s="154">
        <v>118</v>
      </c>
      <c r="C287" s="154">
        <v>123</v>
      </c>
      <c r="D287" s="154">
        <v>120</v>
      </c>
      <c r="E287" s="154">
        <v>120</v>
      </c>
      <c r="F287" s="154">
        <v>117</v>
      </c>
      <c r="G287" s="154">
        <v>119</v>
      </c>
      <c r="H287" s="154">
        <v>121</v>
      </c>
      <c r="I287" s="154">
        <v>122</v>
      </c>
      <c r="J287" s="154">
        <v>122</v>
      </c>
      <c r="K287" s="154">
        <v>121</v>
      </c>
      <c r="L287" s="147">
        <f t="shared" si="16"/>
        <v>119</v>
      </c>
      <c r="M287" s="154">
        <v>57</v>
      </c>
      <c r="N287" s="154">
        <v>62</v>
      </c>
      <c r="O287" s="154">
        <v>36</v>
      </c>
    </row>
    <row r="288" spans="1:15" ht="13.5">
      <c r="A288" s="153" t="s">
        <v>528</v>
      </c>
      <c r="B288" s="154">
        <v>209</v>
      </c>
      <c r="C288" s="154">
        <v>215</v>
      </c>
      <c r="D288" s="154">
        <v>217</v>
      </c>
      <c r="E288" s="154">
        <v>217</v>
      </c>
      <c r="F288" s="154">
        <v>216</v>
      </c>
      <c r="G288" s="154">
        <v>221</v>
      </c>
      <c r="H288" s="154">
        <v>225</v>
      </c>
      <c r="I288" s="154">
        <v>222</v>
      </c>
      <c r="J288" s="154">
        <v>218</v>
      </c>
      <c r="K288" s="154">
        <v>220</v>
      </c>
      <c r="L288" s="147">
        <f t="shared" si="16"/>
        <v>221</v>
      </c>
      <c r="M288" s="154">
        <v>106</v>
      </c>
      <c r="N288" s="154">
        <v>115</v>
      </c>
      <c r="O288" s="154">
        <v>73</v>
      </c>
    </row>
    <row r="289" spans="1:15" ht="13.5">
      <c r="A289" s="153" t="s">
        <v>529</v>
      </c>
      <c r="B289" s="154">
        <v>101</v>
      </c>
      <c r="C289" s="154">
        <v>102</v>
      </c>
      <c r="D289" s="154">
        <v>107</v>
      </c>
      <c r="E289" s="154">
        <v>107</v>
      </c>
      <c r="F289" s="154">
        <v>104</v>
      </c>
      <c r="G289" s="154">
        <v>101</v>
      </c>
      <c r="H289" s="154">
        <v>98</v>
      </c>
      <c r="I289" s="154">
        <v>89</v>
      </c>
      <c r="J289" s="154">
        <v>88</v>
      </c>
      <c r="K289" s="154">
        <v>82</v>
      </c>
      <c r="L289" s="147">
        <f t="shared" si="16"/>
        <v>82</v>
      </c>
      <c r="M289" s="154">
        <v>37</v>
      </c>
      <c r="N289" s="154">
        <v>45</v>
      </c>
      <c r="O289" s="154">
        <v>28</v>
      </c>
    </row>
    <row r="290" spans="1:15" ht="13.5">
      <c r="A290" s="153" t="s">
        <v>530</v>
      </c>
      <c r="B290" s="154">
        <v>202</v>
      </c>
      <c r="C290" s="154">
        <v>201</v>
      </c>
      <c r="D290" s="154">
        <v>195</v>
      </c>
      <c r="E290" s="154">
        <v>193</v>
      </c>
      <c r="F290" s="154">
        <v>199</v>
      </c>
      <c r="G290" s="154">
        <v>203</v>
      </c>
      <c r="H290" s="154">
        <v>199</v>
      </c>
      <c r="I290" s="154">
        <v>202</v>
      </c>
      <c r="J290" s="154">
        <v>198</v>
      </c>
      <c r="K290" s="154">
        <v>194</v>
      </c>
      <c r="L290" s="147">
        <f t="shared" si="16"/>
        <v>189</v>
      </c>
      <c r="M290" s="154">
        <v>90</v>
      </c>
      <c r="N290" s="154">
        <v>99</v>
      </c>
      <c r="O290" s="154">
        <v>60</v>
      </c>
    </row>
    <row r="291" spans="1:15" ht="13.5">
      <c r="A291" s="153" t="s">
        <v>531</v>
      </c>
      <c r="B291" s="154">
        <v>229</v>
      </c>
      <c r="C291" s="154">
        <v>218</v>
      </c>
      <c r="D291" s="154">
        <v>221</v>
      </c>
      <c r="E291" s="154">
        <v>225</v>
      </c>
      <c r="F291" s="154">
        <v>210</v>
      </c>
      <c r="G291" s="154">
        <v>202</v>
      </c>
      <c r="H291" s="154">
        <v>203</v>
      </c>
      <c r="I291" s="154">
        <v>191</v>
      </c>
      <c r="J291" s="154">
        <v>187</v>
      </c>
      <c r="K291" s="154">
        <v>195</v>
      </c>
      <c r="L291" s="147">
        <f t="shared" si="16"/>
        <v>193</v>
      </c>
      <c r="M291" s="154">
        <v>89</v>
      </c>
      <c r="N291" s="154">
        <v>104</v>
      </c>
      <c r="O291" s="154">
        <v>79</v>
      </c>
    </row>
    <row r="292" spans="1:15" ht="13.5">
      <c r="A292" s="153" t="s">
        <v>532</v>
      </c>
      <c r="B292" s="154">
        <v>140</v>
      </c>
      <c r="C292" s="154">
        <v>135</v>
      </c>
      <c r="D292" s="154">
        <v>135</v>
      </c>
      <c r="E292" s="154">
        <v>129</v>
      </c>
      <c r="F292" s="154">
        <v>127</v>
      </c>
      <c r="G292" s="154">
        <v>154</v>
      </c>
      <c r="H292" s="154">
        <v>153</v>
      </c>
      <c r="I292" s="154">
        <v>153</v>
      </c>
      <c r="J292" s="154">
        <v>147</v>
      </c>
      <c r="K292" s="154">
        <v>145</v>
      </c>
      <c r="L292" s="147">
        <f t="shared" si="16"/>
        <v>146</v>
      </c>
      <c r="M292" s="154">
        <v>64</v>
      </c>
      <c r="N292" s="154">
        <v>82</v>
      </c>
      <c r="O292" s="154">
        <v>57</v>
      </c>
    </row>
    <row r="293" spans="1:15" ht="13.5">
      <c r="A293" s="153" t="s">
        <v>533</v>
      </c>
      <c r="B293" s="154">
        <v>56</v>
      </c>
      <c r="C293" s="154">
        <v>57</v>
      </c>
      <c r="D293" s="154">
        <v>52</v>
      </c>
      <c r="E293" s="154">
        <v>51</v>
      </c>
      <c r="F293" s="154">
        <v>58</v>
      </c>
      <c r="G293" s="154">
        <v>57</v>
      </c>
      <c r="H293" s="154">
        <v>59</v>
      </c>
      <c r="I293" s="154">
        <v>57</v>
      </c>
      <c r="J293" s="154">
        <v>56</v>
      </c>
      <c r="K293" s="154">
        <v>56</v>
      </c>
      <c r="L293" s="147">
        <f t="shared" si="16"/>
        <v>53</v>
      </c>
      <c r="M293" s="154">
        <v>26</v>
      </c>
      <c r="N293" s="154">
        <v>27</v>
      </c>
      <c r="O293" s="154">
        <v>17</v>
      </c>
    </row>
    <row r="294" spans="1:15" ht="13.5">
      <c r="A294" s="153" t="s">
        <v>534</v>
      </c>
      <c r="B294" s="154">
        <v>360</v>
      </c>
      <c r="C294" s="154">
        <v>371</v>
      </c>
      <c r="D294" s="154">
        <v>375</v>
      </c>
      <c r="E294" s="154">
        <v>362</v>
      </c>
      <c r="F294" s="154">
        <v>359</v>
      </c>
      <c r="G294" s="154">
        <v>342</v>
      </c>
      <c r="H294" s="154">
        <v>329</v>
      </c>
      <c r="I294" s="154">
        <v>314</v>
      </c>
      <c r="J294" s="154">
        <v>304</v>
      </c>
      <c r="K294" s="154">
        <v>294</v>
      </c>
      <c r="L294" s="147">
        <f t="shared" si="16"/>
        <v>281</v>
      </c>
      <c r="M294" s="154">
        <v>130</v>
      </c>
      <c r="N294" s="154">
        <v>151</v>
      </c>
      <c r="O294" s="154">
        <v>100</v>
      </c>
    </row>
    <row r="295" spans="1:15" ht="13.5">
      <c r="A295" s="153" t="s">
        <v>535</v>
      </c>
      <c r="B295" s="154">
        <v>228</v>
      </c>
      <c r="C295" s="154">
        <v>225</v>
      </c>
      <c r="D295" s="154">
        <v>231</v>
      </c>
      <c r="E295" s="154">
        <v>231</v>
      </c>
      <c r="F295" s="154">
        <v>230</v>
      </c>
      <c r="G295" s="154">
        <v>224</v>
      </c>
      <c r="H295" s="154">
        <v>222</v>
      </c>
      <c r="I295" s="154">
        <v>220</v>
      </c>
      <c r="J295" s="154">
        <v>217</v>
      </c>
      <c r="K295" s="154">
        <v>215</v>
      </c>
      <c r="L295" s="147">
        <f t="shared" si="16"/>
        <v>209</v>
      </c>
      <c r="M295" s="154">
        <v>93</v>
      </c>
      <c r="N295" s="154">
        <v>116</v>
      </c>
      <c r="O295" s="154">
        <v>58</v>
      </c>
    </row>
    <row r="296" spans="1:15" ht="13.5">
      <c r="A296" s="153" t="s">
        <v>536</v>
      </c>
      <c r="B296" s="154">
        <v>40</v>
      </c>
      <c r="C296" s="154">
        <v>40</v>
      </c>
      <c r="D296" s="154">
        <v>40</v>
      </c>
      <c r="E296" s="154">
        <v>40</v>
      </c>
      <c r="F296" s="154">
        <v>32</v>
      </c>
      <c r="G296" s="154">
        <v>26</v>
      </c>
      <c r="H296" s="154">
        <v>24</v>
      </c>
      <c r="I296" s="154">
        <v>22</v>
      </c>
      <c r="J296" s="154">
        <v>22</v>
      </c>
      <c r="K296" s="154">
        <v>23</v>
      </c>
      <c r="L296" s="147">
        <f t="shared" si="16"/>
        <v>21</v>
      </c>
      <c r="M296" s="154">
        <v>8</v>
      </c>
      <c r="N296" s="154">
        <v>13</v>
      </c>
      <c r="O296" s="154">
        <v>6</v>
      </c>
    </row>
    <row r="297" spans="1:15" ht="13.5">
      <c r="A297" s="153" t="s">
        <v>537</v>
      </c>
      <c r="B297" s="154">
        <v>312</v>
      </c>
      <c r="C297" s="154">
        <v>305</v>
      </c>
      <c r="D297" s="154">
        <v>306</v>
      </c>
      <c r="E297" s="154">
        <v>290</v>
      </c>
      <c r="F297" s="154">
        <v>296</v>
      </c>
      <c r="G297" s="154">
        <v>288</v>
      </c>
      <c r="H297" s="154">
        <v>285</v>
      </c>
      <c r="I297" s="154">
        <v>277</v>
      </c>
      <c r="J297" s="154">
        <v>279</v>
      </c>
      <c r="K297" s="154">
        <v>279</v>
      </c>
      <c r="L297" s="147">
        <f t="shared" si="16"/>
        <v>285</v>
      </c>
      <c r="M297" s="154">
        <v>140</v>
      </c>
      <c r="N297" s="154">
        <v>145</v>
      </c>
      <c r="O297" s="154">
        <v>102</v>
      </c>
    </row>
    <row r="298" spans="1:15" ht="13.5">
      <c r="A298" s="153" t="s">
        <v>538</v>
      </c>
      <c r="B298" s="154">
        <v>180</v>
      </c>
      <c r="C298" s="154">
        <v>176</v>
      </c>
      <c r="D298" s="154">
        <v>181</v>
      </c>
      <c r="E298" s="154">
        <v>182</v>
      </c>
      <c r="F298" s="154">
        <v>170</v>
      </c>
      <c r="G298" s="154">
        <v>166</v>
      </c>
      <c r="H298" s="154">
        <v>165</v>
      </c>
      <c r="I298" s="154">
        <v>170</v>
      </c>
      <c r="J298" s="154">
        <v>162</v>
      </c>
      <c r="K298" s="154">
        <v>158</v>
      </c>
      <c r="L298" s="147">
        <f t="shared" si="16"/>
        <v>153</v>
      </c>
      <c r="M298" s="154">
        <v>74</v>
      </c>
      <c r="N298" s="154">
        <v>79</v>
      </c>
      <c r="O298" s="154">
        <v>50</v>
      </c>
    </row>
    <row r="299" spans="1:15" ht="13.5">
      <c r="A299" s="153" t="s">
        <v>539</v>
      </c>
      <c r="B299" s="154">
        <v>148</v>
      </c>
      <c r="C299" s="154">
        <v>146</v>
      </c>
      <c r="D299" s="154">
        <v>144</v>
      </c>
      <c r="E299" s="154">
        <v>146</v>
      </c>
      <c r="F299" s="154">
        <v>148</v>
      </c>
      <c r="G299" s="154">
        <v>152</v>
      </c>
      <c r="H299" s="154">
        <v>151</v>
      </c>
      <c r="I299" s="154">
        <v>143</v>
      </c>
      <c r="J299" s="154">
        <v>144</v>
      </c>
      <c r="K299" s="154">
        <v>140</v>
      </c>
      <c r="L299" s="147">
        <f t="shared" si="16"/>
        <v>142</v>
      </c>
      <c r="M299" s="154">
        <v>72</v>
      </c>
      <c r="N299" s="154">
        <v>70</v>
      </c>
      <c r="O299" s="154">
        <v>47</v>
      </c>
    </row>
    <row r="300" spans="1:15" ht="13.5">
      <c r="A300" s="153" t="s">
        <v>540</v>
      </c>
      <c r="B300" s="154">
        <v>134</v>
      </c>
      <c r="C300" s="154">
        <v>135</v>
      </c>
      <c r="D300" s="154">
        <v>129</v>
      </c>
      <c r="E300" s="154">
        <v>119</v>
      </c>
      <c r="F300" s="154">
        <v>123</v>
      </c>
      <c r="G300" s="154">
        <v>119</v>
      </c>
      <c r="H300" s="154">
        <v>117</v>
      </c>
      <c r="I300" s="154">
        <v>113</v>
      </c>
      <c r="J300" s="154">
        <v>113</v>
      </c>
      <c r="K300" s="154">
        <v>106</v>
      </c>
      <c r="L300" s="147">
        <f t="shared" si="16"/>
        <v>113</v>
      </c>
      <c r="M300" s="154">
        <v>53</v>
      </c>
      <c r="N300" s="154">
        <v>60</v>
      </c>
      <c r="O300" s="154">
        <v>44</v>
      </c>
    </row>
    <row r="301" spans="1:15" ht="13.5">
      <c r="A301" s="153"/>
      <c r="B301" s="154"/>
      <c r="C301" s="154"/>
      <c r="D301" s="154"/>
      <c r="E301" s="154"/>
      <c r="F301" s="154"/>
      <c r="G301" s="154"/>
      <c r="H301" s="154"/>
      <c r="I301" s="154"/>
      <c r="J301" s="154"/>
      <c r="K301" s="154"/>
      <c r="L301" s="147"/>
      <c r="M301" s="154"/>
      <c r="N301" s="154"/>
      <c r="O301" s="154"/>
    </row>
    <row r="302" spans="1:15" ht="13.5">
      <c r="A302" s="153" t="s">
        <v>541</v>
      </c>
      <c r="B302" s="154">
        <f>SUM(B303:B325)</f>
        <v>4152</v>
      </c>
      <c r="C302" s="154">
        <f>SUM(C303:C325)</f>
        <v>4207</v>
      </c>
      <c r="D302" s="154">
        <f>SUM(D303:D325)</f>
        <v>4238</v>
      </c>
      <c r="E302" s="154">
        <v>4278</v>
      </c>
      <c r="F302" s="154">
        <v>4265</v>
      </c>
      <c r="G302" s="154">
        <v>4243</v>
      </c>
      <c r="H302" s="154">
        <v>4145</v>
      </c>
      <c r="I302" s="154">
        <v>4103</v>
      </c>
      <c r="J302" s="154">
        <v>4030</v>
      </c>
      <c r="K302" s="154">
        <f>SUM(K303:K325)</f>
        <v>3987</v>
      </c>
      <c r="L302" s="147">
        <f>SUM(L303:L325)</f>
        <v>3931</v>
      </c>
      <c r="M302" s="154">
        <f>SUM(M303:M325)</f>
        <v>1923</v>
      </c>
      <c r="N302" s="154">
        <f>SUM(N303:N325)</f>
        <v>2008</v>
      </c>
      <c r="O302" s="154">
        <f>SUM(O303:O325)</f>
        <v>1286</v>
      </c>
    </row>
    <row r="303" spans="1:15" ht="13.5">
      <c r="A303" s="153" t="s">
        <v>542</v>
      </c>
      <c r="B303" s="154">
        <v>262</v>
      </c>
      <c r="C303" s="154">
        <v>259</v>
      </c>
      <c r="D303" s="154">
        <v>256</v>
      </c>
      <c r="E303" s="154">
        <v>250</v>
      </c>
      <c r="F303" s="154">
        <v>242</v>
      </c>
      <c r="G303" s="154">
        <v>238</v>
      </c>
      <c r="H303" s="154">
        <v>234</v>
      </c>
      <c r="I303" s="154">
        <v>232</v>
      </c>
      <c r="J303" s="154">
        <v>229</v>
      </c>
      <c r="K303" s="154">
        <v>217</v>
      </c>
      <c r="L303" s="147">
        <f aca="true" t="shared" si="17" ref="L303:L325">SUM(M303:N303)</f>
        <v>206</v>
      </c>
      <c r="M303" s="154">
        <v>97</v>
      </c>
      <c r="N303" s="154">
        <v>109</v>
      </c>
      <c r="O303" s="154">
        <v>58</v>
      </c>
    </row>
    <row r="304" spans="1:15" ht="13.5">
      <c r="A304" s="153" t="s">
        <v>543</v>
      </c>
      <c r="B304" s="154">
        <v>460</v>
      </c>
      <c r="C304" s="154">
        <v>464</v>
      </c>
      <c r="D304" s="154">
        <v>465</v>
      </c>
      <c r="E304" s="154">
        <v>464</v>
      </c>
      <c r="F304" s="154">
        <v>453</v>
      </c>
      <c r="G304" s="154">
        <v>447</v>
      </c>
      <c r="H304" s="154">
        <v>424</v>
      </c>
      <c r="I304" s="154">
        <v>417</v>
      </c>
      <c r="J304" s="154">
        <v>407</v>
      </c>
      <c r="K304" s="154">
        <v>398</v>
      </c>
      <c r="L304" s="147">
        <f t="shared" si="17"/>
        <v>396</v>
      </c>
      <c r="M304" s="154">
        <v>181</v>
      </c>
      <c r="N304" s="154">
        <v>215</v>
      </c>
      <c r="O304" s="154">
        <v>129</v>
      </c>
    </row>
    <row r="305" spans="1:15" ht="13.5">
      <c r="A305" s="153" t="s">
        <v>544</v>
      </c>
      <c r="B305" s="154">
        <v>184</v>
      </c>
      <c r="C305" s="154">
        <v>183</v>
      </c>
      <c r="D305" s="154">
        <v>177</v>
      </c>
      <c r="E305" s="154">
        <v>179</v>
      </c>
      <c r="F305" s="154">
        <v>188</v>
      </c>
      <c r="G305" s="154">
        <v>181</v>
      </c>
      <c r="H305" s="154">
        <v>177</v>
      </c>
      <c r="I305" s="154">
        <v>176</v>
      </c>
      <c r="J305" s="154">
        <v>175</v>
      </c>
      <c r="K305" s="154">
        <v>165</v>
      </c>
      <c r="L305" s="147">
        <f t="shared" si="17"/>
        <v>164</v>
      </c>
      <c r="M305" s="154">
        <v>86</v>
      </c>
      <c r="N305" s="154">
        <v>78</v>
      </c>
      <c r="O305" s="154">
        <v>56</v>
      </c>
    </row>
    <row r="306" spans="1:15" ht="13.5">
      <c r="A306" s="153" t="s">
        <v>545</v>
      </c>
      <c r="B306" s="154">
        <v>36</v>
      </c>
      <c r="C306" s="154">
        <v>28</v>
      </c>
      <c r="D306" s="154">
        <v>31</v>
      </c>
      <c r="E306" s="154">
        <v>35</v>
      </c>
      <c r="F306" s="154">
        <v>32</v>
      </c>
      <c r="G306" s="154">
        <v>34</v>
      </c>
      <c r="H306" s="154">
        <v>31</v>
      </c>
      <c r="I306" s="154">
        <v>33</v>
      </c>
      <c r="J306" s="154">
        <v>30</v>
      </c>
      <c r="K306" s="154">
        <v>33</v>
      </c>
      <c r="L306" s="147">
        <f t="shared" si="17"/>
        <v>32</v>
      </c>
      <c r="M306" s="154">
        <v>16</v>
      </c>
      <c r="N306" s="154">
        <v>16</v>
      </c>
      <c r="O306" s="154">
        <v>19</v>
      </c>
    </row>
    <row r="307" spans="1:15" ht="13.5">
      <c r="A307" s="153" t="s">
        <v>546</v>
      </c>
      <c r="B307" s="154">
        <v>171</v>
      </c>
      <c r="C307" s="154">
        <v>169</v>
      </c>
      <c r="D307" s="154">
        <v>172</v>
      </c>
      <c r="E307" s="154">
        <v>164</v>
      </c>
      <c r="F307" s="154">
        <v>166</v>
      </c>
      <c r="G307" s="154">
        <v>156</v>
      </c>
      <c r="H307" s="154">
        <v>158</v>
      </c>
      <c r="I307" s="154">
        <v>147</v>
      </c>
      <c r="J307" s="154">
        <v>145</v>
      </c>
      <c r="K307" s="154">
        <v>137</v>
      </c>
      <c r="L307" s="147">
        <f t="shared" si="17"/>
        <v>136</v>
      </c>
      <c r="M307" s="154">
        <v>69</v>
      </c>
      <c r="N307" s="154">
        <v>67</v>
      </c>
      <c r="O307" s="154">
        <v>47</v>
      </c>
    </row>
    <row r="308" spans="1:15" ht="13.5">
      <c r="A308" s="153" t="s">
        <v>547</v>
      </c>
      <c r="B308" s="154">
        <v>163</v>
      </c>
      <c r="C308" s="154">
        <v>167</v>
      </c>
      <c r="D308" s="154">
        <v>167</v>
      </c>
      <c r="E308" s="154">
        <v>163</v>
      </c>
      <c r="F308" s="154">
        <v>159</v>
      </c>
      <c r="G308" s="154">
        <v>162</v>
      </c>
      <c r="H308" s="154">
        <v>153</v>
      </c>
      <c r="I308" s="154">
        <v>157</v>
      </c>
      <c r="J308" s="154">
        <v>156</v>
      </c>
      <c r="K308" s="154">
        <v>167</v>
      </c>
      <c r="L308" s="147">
        <f t="shared" si="17"/>
        <v>165</v>
      </c>
      <c r="M308" s="154">
        <v>85</v>
      </c>
      <c r="N308" s="154">
        <v>80</v>
      </c>
      <c r="O308" s="154">
        <v>51</v>
      </c>
    </row>
    <row r="309" spans="1:15" ht="13.5">
      <c r="A309" s="153" t="s">
        <v>548</v>
      </c>
      <c r="B309" s="154">
        <v>55</v>
      </c>
      <c r="C309" s="154">
        <v>55</v>
      </c>
      <c r="D309" s="154">
        <v>52</v>
      </c>
      <c r="E309" s="154">
        <v>52</v>
      </c>
      <c r="F309" s="154">
        <v>52</v>
      </c>
      <c r="G309" s="154">
        <v>51</v>
      </c>
      <c r="H309" s="154">
        <v>50</v>
      </c>
      <c r="I309" s="154">
        <v>50</v>
      </c>
      <c r="J309" s="154">
        <v>50</v>
      </c>
      <c r="K309" s="154">
        <v>49</v>
      </c>
      <c r="L309" s="147">
        <f t="shared" si="17"/>
        <v>49</v>
      </c>
      <c r="M309" s="154">
        <v>26</v>
      </c>
      <c r="N309" s="154">
        <v>23</v>
      </c>
      <c r="O309" s="154">
        <v>10</v>
      </c>
    </row>
    <row r="310" spans="1:15" ht="13.5">
      <c r="A310" s="153" t="s">
        <v>549</v>
      </c>
      <c r="B310" s="154">
        <v>265</v>
      </c>
      <c r="C310" s="154">
        <v>273</v>
      </c>
      <c r="D310" s="154">
        <v>272</v>
      </c>
      <c r="E310" s="154">
        <v>277</v>
      </c>
      <c r="F310" s="154">
        <v>270</v>
      </c>
      <c r="G310" s="154">
        <v>270</v>
      </c>
      <c r="H310" s="154">
        <v>267</v>
      </c>
      <c r="I310" s="154">
        <v>258</v>
      </c>
      <c r="J310" s="154">
        <v>259</v>
      </c>
      <c r="K310" s="154">
        <v>255</v>
      </c>
      <c r="L310" s="147">
        <f t="shared" si="17"/>
        <v>258</v>
      </c>
      <c r="M310" s="154">
        <v>126</v>
      </c>
      <c r="N310" s="154">
        <v>132</v>
      </c>
      <c r="O310" s="154">
        <v>79</v>
      </c>
    </row>
    <row r="311" spans="1:15" ht="13.5">
      <c r="A311" s="153" t="s">
        <v>550</v>
      </c>
      <c r="B311" s="154">
        <v>83</v>
      </c>
      <c r="C311" s="154">
        <v>81</v>
      </c>
      <c r="D311" s="154">
        <v>81</v>
      </c>
      <c r="E311" s="154">
        <v>80</v>
      </c>
      <c r="F311" s="154">
        <v>75</v>
      </c>
      <c r="G311" s="154">
        <v>83</v>
      </c>
      <c r="H311" s="154">
        <v>81</v>
      </c>
      <c r="I311" s="154">
        <v>82</v>
      </c>
      <c r="J311" s="154">
        <v>78</v>
      </c>
      <c r="K311" s="154">
        <v>79</v>
      </c>
      <c r="L311" s="147">
        <f t="shared" si="17"/>
        <v>76</v>
      </c>
      <c r="M311" s="154">
        <v>32</v>
      </c>
      <c r="N311" s="154">
        <v>44</v>
      </c>
      <c r="O311" s="154">
        <v>27</v>
      </c>
    </row>
    <row r="312" spans="1:15" ht="13.5">
      <c r="A312" s="153" t="s">
        <v>551</v>
      </c>
      <c r="B312" s="154">
        <v>203</v>
      </c>
      <c r="C312" s="154">
        <v>211</v>
      </c>
      <c r="D312" s="154">
        <v>208</v>
      </c>
      <c r="E312" s="154">
        <v>206</v>
      </c>
      <c r="F312" s="154">
        <v>210</v>
      </c>
      <c r="G312" s="154">
        <v>219</v>
      </c>
      <c r="H312" s="154">
        <v>215</v>
      </c>
      <c r="I312" s="154">
        <v>205</v>
      </c>
      <c r="J312" s="154">
        <v>201</v>
      </c>
      <c r="K312" s="154">
        <v>200</v>
      </c>
      <c r="L312" s="147">
        <f t="shared" si="17"/>
        <v>191</v>
      </c>
      <c r="M312" s="154">
        <v>95</v>
      </c>
      <c r="N312" s="154">
        <v>96</v>
      </c>
      <c r="O312" s="154">
        <v>66</v>
      </c>
    </row>
    <row r="313" spans="1:15" ht="13.5">
      <c r="A313" s="153" t="s">
        <v>552</v>
      </c>
      <c r="B313" s="154">
        <v>322</v>
      </c>
      <c r="C313" s="154">
        <v>330</v>
      </c>
      <c r="D313" s="154">
        <v>348</v>
      </c>
      <c r="E313" s="154">
        <v>347</v>
      </c>
      <c r="F313" s="154">
        <v>339</v>
      </c>
      <c r="G313" s="154">
        <v>327</v>
      </c>
      <c r="H313" s="154">
        <v>327</v>
      </c>
      <c r="I313" s="154">
        <v>327</v>
      </c>
      <c r="J313" s="154">
        <v>307</v>
      </c>
      <c r="K313" s="154">
        <v>311</v>
      </c>
      <c r="L313" s="147">
        <f t="shared" si="17"/>
        <v>309</v>
      </c>
      <c r="M313" s="154">
        <v>148</v>
      </c>
      <c r="N313" s="154">
        <v>161</v>
      </c>
      <c r="O313" s="154">
        <v>105</v>
      </c>
    </row>
    <row r="314" spans="1:15" ht="13.5">
      <c r="A314" s="153" t="s">
        <v>553</v>
      </c>
      <c r="B314" s="154">
        <v>279</v>
      </c>
      <c r="C314" s="154">
        <v>277</v>
      </c>
      <c r="D314" s="154">
        <v>276</v>
      </c>
      <c r="E314" s="154">
        <v>275</v>
      </c>
      <c r="F314" s="154">
        <v>282</v>
      </c>
      <c r="G314" s="154">
        <v>280</v>
      </c>
      <c r="H314" s="154">
        <v>271</v>
      </c>
      <c r="I314" s="154">
        <v>278</v>
      </c>
      <c r="J314" s="154">
        <v>276</v>
      </c>
      <c r="K314" s="154">
        <v>281</v>
      </c>
      <c r="L314" s="147">
        <f t="shared" si="17"/>
        <v>285</v>
      </c>
      <c r="M314" s="154">
        <v>137</v>
      </c>
      <c r="N314" s="154">
        <v>148</v>
      </c>
      <c r="O314" s="154">
        <v>100</v>
      </c>
    </row>
    <row r="315" spans="1:15" ht="13.5">
      <c r="A315" s="153" t="s">
        <v>554</v>
      </c>
      <c r="B315" s="154">
        <v>144</v>
      </c>
      <c r="C315" s="154">
        <v>155</v>
      </c>
      <c r="D315" s="154">
        <v>156</v>
      </c>
      <c r="E315" s="154">
        <v>151</v>
      </c>
      <c r="F315" s="154">
        <v>150</v>
      </c>
      <c r="G315" s="154">
        <v>151</v>
      </c>
      <c r="H315" s="154">
        <v>152</v>
      </c>
      <c r="I315" s="154">
        <v>152</v>
      </c>
      <c r="J315" s="154">
        <v>149</v>
      </c>
      <c r="K315" s="154">
        <v>147</v>
      </c>
      <c r="L315" s="147">
        <f t="shared" si="17"/>
        <v>145</v>
      </c>
      <c r="M315" s="154">
        <v>66</v>
      </c>
      <c r="N315" s="154">
        <v>79</v>
      </c>
      <c r="O315" s="154">
        <v>47</v>
      </c>
    </row>
    <row r="316" spans="1:15" ht="13.5">
      <c r="A316" s="153" t="s">
        <v>555</v>
      </c>
      <c r="B316" s="154">
        <v>398</v>
      </c>
      <c r="C316" s="154">
        <v>384</v>
      </c>
      <c r="D316" s="154">
        <v>386</v>
      </c>
      <c r="E316" s="154">
        <v>376</v>
      </c>
      <c r="F316" s="154">
        <v>372</v>
      </c>
      <c r="G316" s="154">
        <v>374</v>
      </c>
      <c r="H316" s="154">
        <v>369</v>
      </c>
      <c r="I316" s="154">
        <v>372</v>
      </c>
      <c r="J316" s="154">
        <v>374</v>
      </c>
      <c r="K316" s="154">
        <v>365</v>
      </c>
      <c r="L316" s="147">
        <f t="shared" si="17"/>
        <v>363</v>
      </c>
      <c r="M316" s="154">
        <v>178</v>
      </c>
      <c r="N316" s="154">
        <v>185</v>
      </c>
      <c r="O316" s="154">
        <v>89</v>
      </c>
    </row>
    <row r="317" spans="1:15" ht="13.5">
      <c r="A317" s="153" t="s">
        <v>556</v>
      </c>
      <c r="B317" s="154">
        <v>242</v>
      </c>
      <c r="C317" s="154">
        <v>239</v>
      </c>
      <c r="D317" s="154">
        <v>240</v>
      </c>
      <c r="E317" s="154">
        <v>239</v>
      </c>
      <c r="F317" s="154">
        <v>237</v>
      </c>
      <c r="G317" s="154">
        <v>229</v>
      </c>
      <c r="H317" s="154">
        <v>223</v>
      </c>
      <c r="I317" s="154">
        <v>216</v>
      </c>
      <c r="J317" s="154">
        <v>218</v>
      </c>
      <c r="K317" s="154">
        <v>215</v>
      </c>
      <c r="L317" s="147">
        <f t="shared" si="17"/>
        <v>216</v>
      </c>
      <c r="M317" s="154">
        <v>114</v>
      </c>
      <c r="N317" s="154">
        <v>102</v>
      </c>
      <c r="O317" s="154">
        <v>62</v>
      </c>
    </row>
    <row r="318" spans="1:15" ht="13.5">
      <c r="A318" s="153" t="s">
        <v>557</v>
      </c>
      <c r="B318" s="154">
        <v>77</v>
      </c>
      <c r="C318" s="154">
        <v>80</v>
      </c>
      <c r="D318" s="154">
        <v>95</v>
      </c>
      <c r="E318" s="154">
        <v>139</v>
      </c>
      <c r="F318" s="154">
        <v>41</v>
      </c>
      <c r="G318" s="154">
        <v>39</v>
      </c>
      <c r="H318" s="154">
        <v>35</v>
      </c>
      <c r="I318" s="154">
        <v>32</v>
      </c>
      <c r="J318" s="154">
        <v>30</v>
      </c>
      <c r="K318" s="154">
        <v>33</v>
      </c>
      <c r="L318" s="147">
        <f t="shared" si="17"/>
        <v>32</v>
      </c>
      <c r="M318" s="154">
        <v>14</v>
      </c>
      <c r="N318" s="154">
        <v>18</v>
      </c>
      <c r="O318" s="154">
        <v>15</v>
      </c>
    </row>
    <row r="319" spans="1:15" ht="13.5">
      <c r="A319" s="153" t="s">
        <v>558</v>
      </c>
      <c r="B319" s="154" t="s">
        <v>516</v>
      </c>
      <c r="C319" s="154" t="s">
        <v>516</v>
      </c>
      <c r="D319" s="154" t="s">
        <v>516</v>
      </c>
      <c r="E319" s="154" t="s">
        <v>516</v>
      </c>
      <c r="F319" s="154">
        <v>123</v>
      </c>
      <c r="G319" s="154">
        <v>124</v>
      </c>
      <c r="H319" s="154">
        <v>134</v>
      </c>
      <c r="I319" s="154">
        <v>128</v>
      </c>
      <c r="J319" s="154">
        <v>127</v>
      </c>
      <c r="K319" s="154">
        <v>117</v>
      </c>
      <c r="L319" s="147">
        <f t="shared" si="17"/>
        <v>118</v>
      </c>
      <c r="M319" s="154">
        <v>56</v>
      </c>
      <c r="N319" s="154">
        <v>62</v>
      </c>
      <c r="O319" s="154">
        <v>41</v>
      </c>
    </row>
    <row r="320" spans="1:15" ht="13.5">
      <c r="A320" s="153" t="s">
        <v>559</v>
      </c>
      <c r="B320" s="154">
        <v>217</v>
      </c>
      <c r="C320" s="154">
        <v>213</v>
      </c>
      <c r="D320" s="154">
        <v>221</v>
      </c>
      <c r="E320" s="154">
        <v>221</v>
      </c>
      <c r="F320" s="154">
        <v>221</v>
      </c>
      <c r="G320" s="154">
        <v>219</v>
      </c>
      <c r="H320" s="154">
        <v>219</v>
      </c>
      <c r="I320" s="154">
        <v>223</v>
      </c>
      <c r="J320" s="154">
        <v>223</v>
      </c>
      <c r="K320" s="154">
        <v>225</v>
      </c>
      <c r="L320" s="147">
        <f t="shared" si="17"/>
        <v>220</v>
      </c>
      <c r="M320" s="154">
        <v>110</v>
      </c>
      <c r="N320" s="154">
        <v>110</v>
      </c>
      <c r="O320" s="154">
        <v>77</v>
      </c>
    </row>
    <row r="321" spans="1:15" ht="13.5">
      <c r="A321" s="153" t="s">
        <v>560</v>
      </c>
      <c r="B321" s="154">
        <v>81</v>
      </c>
      <c r="C321" s="154">
        <v>92</v>
      </c>
      <c r="D321" s="154">
        <v>93</v>
      </c>
      <c r="E321" s="154">
        <v>92</v>
      </c>
      <c r="F321" s="154">
        <v>88</v>
      </c>
      <c r="G321" s="154">
        <v>96</v>
      </c>
      <c r="H321" s="154">
        <v>92</v>
      </c>
      <c r="I321" s="154">
        <v>91</v>
      </c>
      <c r="J321" s="154">
        <v>89</v>
      </c>
      <c r="K321" s="154">
        <v>92</v>
      </c>
      <c r="L321" s="147">
        <f t="shared" si="17"/>
        <v>77</v>
      </c>
      <c r="M321" s="154">
        <v>39</v>
      </c>
      <c r="N321" s="154">
        <v>38</v>
      </c>
      <c r="O321" s="154">
        <v>26</v>
      </c>
    </row>
    <row r="322" spans="1:15" ht="13.5">
      <c r="A322" s="153" t="s">
        <v>561</v>
      </c>
      <c r="B322" s="154">
        <v>85</v>
      </c>
      <c r="C322" s="154">
        <v>99</v>
      </c>
      <c r="D322" s="154">
        <v>98</v>
      </c>
      <c r="E322" s="154">
        <v>101</v>
      </c>
      <c r="F322" s="154">
        <v>101</v>
      </c>
      <c r="G322" s="154">
        <v>107</v>
      </c>
      <c r="H322" s="154">
        <v>100</v>
      </c>
      <c r="I322" s="154">
        <v>95</v>
      </c>
      <c r="J322" s="154">
        <v>91</v>
      </c>
      <c r="K322" s="154">
        <v>86</v>
      </c>
      <c r="L322" s="147">
        <f t="shared" si="17"/>
        <v>80</v>
      </c>
      <c r="M322" s="154">
        <v>43</v>
      </c>
      <c r="N322" s="154">
        <v>37</v>
      </c>
      <c r="O322" s="154">
        <v>31</v>
      </c>
    </row>
    <row r="323" spans="1:15" ht="13.5">
      <c r="A323" s="153" t="s">
        <v>562</v>
      </c>
      <c r="B323" s="154">
        <v>149</v>
      </c>
      <c r="C323" s="154">
        <v>149</v>
      </c>
      <c r="D323" s="154">
        <v>147</v>
      </c>
      <c r="E323" s="154">
        <v>157</v>
      </c>
      <c r="F323" s="154">
        <v>155</v>
      </c>
      <c r="G323" s="154">
        <v>144</v>
      </c>
      <c r="H323" s="154">
        <v>135</v>
      </c>
      <c r="I323" s="154">
        <v>127</v>
      </c>
      <c r="J323" s="154">
        <v>125</v>
      </c>
      <c r="K323" s="154">
        <v>122</v>
      </c>
      <c r="L323" s="147">
        <f t="shared" si="17"/>
        <v>124</v>
      </c>
      <c r="M323" s="154">
        <v>62</v>
      </c>
      <c r="N323" s="154">
        <v>62</v>
      </c>
      <c r="O323" s="154">
        <v>49</v>
      </c>
    </row>
    <row r="324" spans="1:15" ht="13.5">
      <c r="A324" s="153" t="s">
        <v>563</v>
      </c>
      <c r="B324" s="154">
        <v>232</v>
      </c>
      <c r="C324" s="154">
        <v>250</v>
      </c>
      <c r="D324" s="154">
        <v>248</v>
      </c>
      <c r="E324" s="154">
        <v>260</v>
      </c>
      <c r="F324" s="154">
        <v>261</v>
      </c>
      <c r="G324" s="154">
        <v>259</v>
      </c>
      <c r="H324" s="154">
        <v>247</v>
      </c>
      <c r="I324" s="154">
        <v>256</v>
      </c>
      <c r="J324" s="154">
        <v>244</v>
      </c>
      <c r="K324" s="154">
        <v>247</v>
      </c>
      <c r="L324" s="147">
        <f t="shared" si="17"/>
        <v>245</v>
      </c>
      <c r="M324" s="154">
        <v>119</v>
      </c>
      <c r="N324" s="154">
        <v>126</v>
      </c>
      <c r="O324" s="154">
        <v>79</v>
      </c>
    </row>
    <row r="325" spans="1:15" ht="14.25" thickBot="1">
      <c r="A325" s="157" t="s">
        <v>564</v>
      </c>
      <c r="B325" s="158">
        <v>44</v>
      </c>
      <c r="C325" s="158">
        <v>49</v>
      </c>
      <c r="D325" s="158">
        <v>49</v>
      </c>
      <c r="E325" s="158">
        <v>50</v>
      </c>
      <c r="F325" s="158">
        <v>48</v>
      </c>
      <c r="G325" s="158">
        <v>53</v>
      </c>
      <c r="H325" s="158">
        <v>51</v>
      </c>
      <c r="I325" s="158">
        <v>49</v>
      </c>
      <c r="J325" s="158">
        <v>47</v>
      </c>
      <c r="K325" s="158">
        <v>46</v>
      </c>
      <c r="L325" s="149">
        <f t="shared" si="17"/>
        <v>44</v>
      </c>
      <c r="M325" s="158">
        <v>24</v>
      </c>
      <c r="N325" s="158">
        <v>20</v>
      </c>
      <c r="O325" s="158">
        <v>23</v>
      </c>
    </row>
    <row r="326" spans="1:12" s="159" customFormat="1" ht="12">
      <c r="A326" s="74" t="s">
        <v>144</v>
      </c>
      <c r="L326" s="160"/>
    </row>
    <row r="327" ht="13.5">
      <c r="G327" s="176"/>
    </row>
  </sheetData>
  <mergeCells count="12">
    <mergeCell ref="E4:E5"/>
    <mergeCell ref="J4:J5"/>
    <mergeCell ref="K4:K5"/>
    <mergeCell ref="L4:O4"/>
    <mergeCell ref="F4:F5"/>
    <mergeCell ref="G4:G5"/>
    <mergeCell ref="H4:H5"/>
    <mergeCell ref="I4:I5"/>
    <mergeCell ref="A4:A5"/>
    <mergeCell ref="B4:B5"/>
    <mergeCell ref="C4:C5"/>
    <mergeCell ref="D4:D5"/>
  </mergeCells>
  <dataValidations count="1">
    <dataValidation allowBlank="1" showInputMessage="1" showErrorMessage="1" imeMode="off" sqref="O3 K1:K5 L1:N3 G1:H5 L5:N5 I1:J1 I3:J5"/>
  </dataValidations>
  <hyperlinks>
    <hyperlink ref="O2" location="目次!A1" tooltip="メニューへ戻ります。" display="戻る"/>
    <hyperlink ref="J2" location="目次!A1" tooltip="メニューへ戻ります。" display="戻る"/>
    <hyperlink ref="E2" location="目次!A1" tooltip="メニューへ戻ります。" display="戻る"/>
  </hyperlinks>
  <printOptions/>
  <pageMargins left="0.75" right="0.75" top="1" bottom="1" header="0.512" footer="0.512"/>
  <pageSetup fitToHeight="0" fitToWidth="1" horizontalDpi="600" verticalDpi="600" orientation="landscape" paperSize="9" scale="80" r:id="rId1"/>
  <rowBreaks count="9" manualBreakCount="9">
    <brk id="37" max="255" man="1"/>
    <brk id="66" max="255" man="1"/>
    <brk id="99" max="255" man="1"/>
    <brk id="130" max="255" man="1"/>
    <brk id="162" max="255" man="1"/>
    <brk id="191" max="255" man="1"/>
    <brk id="225" max="255" man="1"/>
    <brk id="263" max="255" man="1"/>
    <brk id="30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43"/>
  <sheetViews>
    <sheetView workbookViewId="0" topLeftCell="A1">
      <pane ySplit="5" topLeftCell="BM6" activePane="bottomLeft" state="frozen"/>
      <selection pane="topLeft" activeCell="A1" sqref="A1"/>
      <selection pane="bottomLeft" activeCell="A1" sqref="A1"/>
    </sheetView>
  </sheetViews>
  <sheetFormatPr defaultColWidth="9.00390625" defaultRowHeight="15" customHeight="1"/>
  <cols>
    <col min="1" max="16384" width="10.625" style="27" customWidth="1"/>
  </cols>
  <sheetData>
    <row r="1" spans="1:8" s="22" customFormat="1" ht="15" customHeight="1">
      <c r="A1" s="20" t="s">
        <v>0</v>
      </c>
      <c r="B1" s="20"/>
      <c r="C1" s="20"/>
      <c r="D1" s="20"/>
      <c r="E1" s="20"/>
      <c r="F1" s="20"/>
      <c r="G1" s="20"/>
      <c r="H1" s="20"/>
    </row>
    <row r="2" spans="1:9" s="183" customFormat="1" ht="15" customHeight="1">
      <c r="A2" s="182"/>
      <c r="B2" s="182"/>
      <c r="C2" s="182"/>
      <c r="D2" s="182"/>
      <c r="E2" s="182"/>
      <c r="F2" s="182"/>
      <c r="G2" s="182"/>
      <c r="H2" s="182"/>
      <c r="I2" s="176" t="s">
        <v>596</v>
      </c>
    </row>
    <row r="3" spans="1:9" ht="15" customHeight="1" thickBot="1">
      <c r="A3" s="23"/>
      <c r="B3" s="23"/>
      <c r="C3" s="23"/>
      <c r="D3" s="23"/>
      <c r="E3" s="23"/>
      <c r="F3" s="24"/>
      <c r="G3" s="25"/>
      <c r="H3" s="25"/>
      <c r="I3" s="26"/>
    </row>
    <row r="4" spans="1:9" ht="30" customHeight="1">
      <c r="A4" s="202" t="s">
        <v>1</v>
      </c>
      <c r="B4" s="200" t="s">
        <v>2</v>
      </c>
      <c r="C4" s="200" t="s">
        <v>3</v>
      </c>
      <c r="D4" s="200" t="s">
        <v>4</v>
      </c>
      <c r="E4" s="200"/>
      <c r="F4" s="206" t="s">
        <v>151</v>
      </c>
      <c r="G4" s="204" t="s">
        <v>150</v>
      </c>
      <c r="H4" s="204" t="s">
        <v>149</v>
      </c>
      <c r="I4" s="198" t="s">
        <v>174</v>
      </c>
    </row>
    <row r="5" spans="1:9" ht="30" customHeight="1">
      <c r="A5" s="203"/>
      <c r="B5" s="201"/>
      <c r="C5" s="201"/>
      <c r="D5" s="1" t="s">
        <v>5</v>
      </c>
      <c r="E5" s="1" t="s">
        <v>6</v>
      </c>
      <c r="F5" s="207"/>
      <c r="G5" s="205"/>
      <c r="H5" s="205"/>
      <c r="I5" s="199"/>
    </row>
    <row r="6" spans="1:9" ht="15" customHeight="1">
      <c r="A6" s="87" t="s">
        <v>175</v>
      </c>
      <c r="B6" s="81">
        <v>11002</v>
      </c>
      <c r="C6" s="81">
        <v>43057</v>
      </c>
      <c r="D6" s="81">
        <v>20402</v>
      </c>
      <c r="E6" s="81">
        <v>22655</v>
      </c>
      <c r="F6" s="82">
        <v>3.913561170696237</v>
      </c>
      <c r="G6" s="83">
        <v>90.05517545795631</v>
      </c>
      <c r="H6" s="83">
        <v>114.46154664114628</v>
      </c>
      <c r="I6" s="83">
        <v>100</v>
      </c>
    </row>
    <row r="7" spans="1:9" ht="15" customHeight="1">
      <c r="A7" s="88" t="s">
        <v>176</v>
      </c>
      <c r="B7" s="84">
        <v>10987</v>
      </c>
      <c r="C7" s="84">
        <v>42923</v>
      </c>
      <c r="D7" s="84">
        <v>20436</v>
      </c>
      <c r="E7" s="84">
        <v>22487</v>
      </c>
      <c r="F7" s="85">
        <v>3.906707927550742</v>
      </c>
      <c r="G7" s="86">
        <v>90.87917463423312</v>
      </c>
      <c r="H7" s="86">
        <v>114.10532472020628</v>
      </c>
      <c r="I7" s="86">
        <v>99.68878463432195</v>
      </c>
    </row>
    <row r="8" spans="1:9" ht="15" customHeight="1">
      <c r="A8" s="88" t="s">
        <v>177</v>
      </c>
      <c r="B8" s="84">
        <v>11093</v>
      </c>
      <c r="C8" s="84">
        <v>43078</v>
      </c>
      <c r="D8" s="84">
        <v>20542</v>
      </c>
      <c r="E8" s="84">
        <v>22536</v>
      </c>
      <c r="F8" s="85">
        <v>3.8833498602722436</v>
      </c>
      <c r="G8" s="86">
        <v>91.15193468228611</v>
      </c>
      <c r="H8" s="86">
        <v>114.51737246457718</v>
      </c>
      <c r="I8" s="86">
        <v>100.04877255730776</v>
      </c>
    </row>
    <row r="9" spans="1:9" ht="15" customHeight="1">
      <c r="A9" s="88" t="s">
        <v>178</v>
      </c>
      <c r="B9" s="84">
        <v>11177</v>
      </c>
      <c r="C9" s="84">
        <v>43059</v>
      </c>
      <c r="D9" s="84">
        <v>20522</v>
      </c>
      <c r="E9" s="84">
        <v>22537</v>
      </c>
      <c r="F9" s="85">
        <v>3.852464883242373</v>
      </c>
      <c r="G9" s="86">
        <v>91.05914718019257</v>
      </c>
      <c r="H9" s="86">
        <v>114.46686338623495</v>
      </c>
      <c r="I9" s="86">
        <v>100.00464500545787</v>
      </c>
    </row>
    <row r="10" spans="1:9" ht="15" customHeight="1">
      <c r="A10" s="88" t="s">
        <v>179</v>
      </c>
      <c r="B10" s="84">
        <v>11225</v>
      </c>
      <c r="C10" s="84">
        <v>42993</v>
      </c>
      <c r="D10" s="84">
        <v>20489</v>
      </c>
      <c r="E10" s="84">
        <v>22504</v>
      </c>
      <c r="F10" s="85">
        <v>3.83011135857461</v>
      </c>
      <c r="G10" s="86">
        <v>91.0460362602204</v>
      </c>
      <c r="H10" s="86">
        <v>114.29141079830927</v>
      </c>
      <c r="I10" s="86">
        <v>99.8513598253478</v>
      </c>
    </row>
    <row r="11" spans="1:9" ht="15" customHeight="1">
      <c r="A11" s="88" t="s">
        <v>180</v>
      </c>
      <c r="B11" s="84">
        <v>11212</v>
      </c>
      <c r="C11" s="84">
        <v>42559</v>
      </c>
      <c r="D11" s="84">
        <v>20272</v>
      </c>
      <c r="E11" s="84">
        <v>22287</v>
      </c>
      <c r="F11" s="85">
        <v>3.795843738851231</v>
      </c>
      <c r="G11" s="86">
        <v>90.95885493785615</v>
      </c>
      <c r="H11" s="86">
        <v>113.13767711407075</v>
      </c>
      <c r="I11" s="86">
        <v>98.84339364098753</v>
      </c>
    </row>
    <row r="12" spans="1:9" ht="15" customHeight="1">
      <c r="A12" s="88" t="s">
        <v>181</v>
      </c>
      <c r="B12" s="84">
        <v>11339</v>
      </c>
      <c r="C12" s="84">
        <v>42641</v>
      </c>
      <c r="D12" s="84">
        <v>20323</v>
      </c>
      <c r="E12" s="84">
        <v>22318</v>
      </c>
      <c r="F12" s="85">
        <v>3.760560896022577</v>
      </c>
      <c r="G12" s="86">
        <v>91.06102697374317</v>
      </c>
      <c r="H12" s="86">
        <v>113.35566366270568</v>
      </c>
      <c r="I12" s="86">
        <v>99.03383886476067</v>
      </c>
    </row>
    <row r="13" spans="1:9" ht="15" customHeight="1">
      <c r="A13" s="88" t="s">
        <v>182</v>
      </c>
      <c r="B13" s="84">
        <v>11397</v>
      </c>
      <c r="C13" s="84">
        <v>42495</v>
      </c>
      <c r="D13" s="84">
        <v>20230</v>
      </c>
      <c r="E13" s="84">
        <v>22265</v>
      </c>
      <c r="F13" s="85">
        <v>3.728612792840221</v>
      </c>
      <c r="G13" s="86">
        <v>90.860094318437</v>
      </c>
      <c r="H13" s="86">
        <v>112.96754127123374</v>
      </c>
      <c r="I13" s="86">
        <v>98.69475346633533</v>
      </c>
    </row>
    <row r="14" spans="1:9" ht="15" customHeight="1">
      <c r="A14" s="88" t="s">
        <v>183</v>
      </c>
      <c r="B14" s="84">
        <v>11471</v>
      </c>
      <c r="C14" s="84">
        <v>42329</v>
      </c>
      <c r="D14" s="84">
        <v>20148</v>
      </c>
      <c r="E14" s="84">
        <v>22181</v>
      </c>
      <c r="F14" s="85">
        <v>3.6900880481213494</v>
      </c>
      <c r="G14" s="86">
        <v>90.83449799377846</v>
      </c>
      <c r="H14" s="86">
        <v>112.52625142887524</v>
      </c>
      <c r="I14" s="86">
        <v>98.30921801333116</v>
      </c>
    </row>
    <row r="15" spans="1:9" ht="15" customHeight="1">
      <c r="A15" s="88" t="s">
        <v>184</v>
      </c>
      <c r="B15" s="84">
        <v>11531</v>
      </c>
      <c r="C15" s="84">
        <v>42283</v>
      </c>
      <c r="D15" s="84">
        <v>20143</v>
      </c>
      <c r="E15" s="84">
        <v>22140</v>
      </c>
      <c r="F15" s="85">
        <v>3.6668979273263376</v>
      </c>
      <c r="G15" s="86">
        <v>90.98012646793134</v>
      </c>
      <c r="H15" s="86">
        <v>112.40396629183613</v>
      </c>
      <c r="I15" s="86">
        <v>98.20238288779989</v>
      </c>
    </row>
    <row r="16" spans="1:9" ht="15" customHeight="1">
      <c r="A16" s="88" t="s">
        <v>185</v>
      </c>
      <c r="B16" s="84">
        <v>11540</v>
      </c>
      <c r="C16" s="84">
        <v>42278</v>
      </c>
      <c r="D16" s="84">
        <v>20086</v>
      </c>
      <c r="E16" s="84">
        <v>22192</v>
      </c>
      <c r="F16" s="85">
        <v>3.6636048526863085</v>
      </c>
      <c r="G16" s="86">
        <v>90.51009372746935</v>
      </c>
      <c r="H16" s="86">
        <v>112.3906744291145</v>
      </c>
      <c r="I16" s="86">
        <v>98.19077037415519</v>
      </c>
    </row>
    <row r="17" spans="1:9" ht="15" customHeight="1">
      <c r="A17" s="88" t="s">
        <v>186</v>
      </c>
      <c r="B17" s="84">
        <v>11592</v>
      </c>
      <c r="C17" s="84">
        <v>42268</v>
      </c>
      <c r="D17" s="84">
        <v>20064</v>
      </c>
      <c r="E17" s="84">
        <v>22204</v>
      </c>
      <c r="F17" s="85">
        <v>3.6463077984817116</v>
      </c>
      <c r="G17" s="86">
        <v>90.36209691947397</v>
      </c>
      <c r="H17" s="86">
        <v>112.36409070367121</v>
      </c>
      <c r="I17" s="86">
        <v>98.16754534686578</v>
      </c>
    </row>
    <row r="18" spans="1:9" ht="15" customHeight="1">
      <c r="A18" s="88" t="s">
        <v>187</v>
      </c>
      <c r="B18" s="84">
        <v>11593</v>
      </c>
      <c r="C18" s="84">
        <v>42074</v>
      </c>
      <c r="D18" s="84">
        <v>19979</v>
      </c>
      <c r="E18" s="84">
        <v>22095</v>
      </c>
      <c r="F18" s="85">
        <v>3.629259035624946</v>
      </c>
      <c r="G18" s="86">
        <v>90.42317266349853</v>
      </c>
      <c r="H18" s="86">
        <v>111.84836643007151</v>
      </c>
      <c r="I18" s="86">
        <v>97.71697981745129</v>
      </c>
    </row>
    <row r="19" spans="1:9" ht="15" customHeight="1">
      <c r="A19" s="88" t="s">
        <v>188</v>
      </c>
      <c r="B19" s="84">
        <v>11852</v>
      </c>
      <c r="C19" s="84">
        <v>42503</v>
      </c>
      <c r="D19" s="84">
        <v>20188</v>
      </c>
      <c r="E19" s="84">
        <v>22315</v>
      </c>
      <c r="F19" s="85">
        <v>3.586145798177523</v>
      </c>
      <c r="G19" s="86">
        <v>90.46829486892224</v>
      </c>
      <c r="H19" s="86">
        <v>112.98880825158837</v>
      </c>
      <c r="I19" s="86">
        <v>98.71333348816684</v>
      </c>
    </row>
    <row r="20" spans="1:9" ht="15" customHeight="1">
      <c r="A20" s="88" t="s">
        <v>251</v>
      </c>
      <c r="B20" s="84">
        <v>12123</v>
      </c>
      <c r="C20" s="84">
        <v>43121</v>
      </c>
      <c r="D20" s="84">
        <v>20521</v>
      </c>
      <c r="E20" s="84">
        <v>22600</v>
      </c>
      <c r="F20" s="85">
        <v>3.5569578487173144</v>
      </c>
      <c r="G20" s="86">
        <v>90.80088495575221</v>
      </c>
      <c r="H20" s="86">
        <v>114.18546764113971</v>
      </c>
      <c r="I20" s="86">
        <v>100.14864017465221</v>
      </c>
    </row>
    <row r="21" spans="1:9" ht="15" customHeight="1">
      <c r="A21" s="88" t="s">
        <v>252</v>
      </c>
      <c r="B21" s="84">
        <v>12417</v>
      </c>
      <c r="C21" s="84">
        <v>43672</v>
      </c>
      <c r="D21" s="84">
        <v>20755</v>
      </c>
      <c r="E21" s="84">
        <v>22917</v>
      </c>
      <c r="F21" s="85">
        <v>3.517113634533301</v>
      </c>
      <c r="G21" s="86">
        <v>90.56595540428502</v>
      </c>
      <c r="H21" s="86">
        <v>115.64452918123081</v>
      </c>
      <c r="I21" s="86">
        <v>101.42833917829854</v>
      </c>
    </row>
    <row r="22" spans="1:9" ht="15" customHeight="1">
      <c r="A22" s="88" t="s">
        <v>253</v>
      </c>
      <c r="B22" s="84">
        <v>12727</v>
      </c>
      <c r="C22" s="84">
        <v>44285</v>
      </c>
      <c r="D22" s="84">
        <v>20999</v>
      </c>
      <c r="E22" s="84">
        <v>23286</v>
      </c>
      <c r="F22" s="85">
        <v>3.4796102773630864</v>
      </c>
      <c r="G22" s="86">
        <v>90.17864811474706</v>
      </c>
      <c r="H22" s="86">
        <v>117.26776824488931</v>
      </c>
      <c r="I22" s="86">
        <v>102.8520333511392</v>
      </c>
    </row>
    <row r="23" spans="1:9" ht="15" customHeight="1">
      <c r="A23" s="88" t="s">
        <v>254</v>
      </c>
      <c r="B23" s="84">
        <v>12986</v>
      </c>
      <c r="C23" s="84">
        <v>44668</v>
      </c>
      <c r="D23" s="84">
        <v>21189</v>
      </c>
      <c r="E23" s="84">
        <v>23479</v>
      </c>
      <c r="F23" s="85">
        <v>3.4397042969351608</v>
      </c>
      <c r="G23" s="86">
        <v>90.24660334767238</v>
      </c>
      <c r="H23" s="86">
        <v>118.28196165660418</v>
      </c>
      <c r="I23" s="86">
        <v>103.74155189632349</v>
      </c>
    </row>
    <row r="24" spans="1:9" ht="15" customHeight="1">
      <c r="A24" s="88" t="s">
        <v>255</v>
      </c>
      <c r="B24" s="84">
        <v>13258</v>
      </c>
      <c r="C24" s="84">
        <v>45206</v>
      </c>
      <c r="D24" s="84">
        <v>21448</v>
      </c>
      <c r="E24" s="84">
        <v>23758</v>
      </c>
      <c r="F24" s="85">
        <v>3.4097148891235483</v>
      </c>
      <c r="G24" s="86">
        <v>90.27695934001179</v>
      </c>
      <c r="H24" s="86">
        <v>119.70659887723758</v>
      </c>
      <c r="I24" s="86">
        <v>104.99105836449358</v>
      </c>
    </row>
    <row r="25" spans="1:9" ht="15" customHeight="1">
      <c r="A25" s="88" t="s">
        <v>256</v>
      </c>
      <c r="B25" s="84">
        <v>13626</v>
      </c>
      <c r="C25" s="84">
        <v>45870</v>
      </c>
      <c r="D25" s="84">
        <v>21792</v>
      </c>
      <c r="E25" s="84">
        <v>24078</v>
      </c>
      <c r="F25" s="85">
        <v>3.3663584324086306</v>
      </c>
      <c r="G25" s="86">
        <v>90.50585596810366</v>
      </c>
      <c r="H25" s="86">
        <v>121.47453722094224</v>
      </c>
      <c r="I25" s="86">
        <v>106.5332001765102</v>
      </c>
    </row>
    <row r="26" spans="1:9" ht="15" customHeight="1">
      <c r="A26" s="88" t="s">
        <v>257</v>
      </c>
      <c r="B26" s="84">
        <v>13922</v>
      </c>
      <c r="C26" s="84">
        <v>46380</v>
      </c>
      <c r="D26" s="84">
        <v>22029</v>
      </c>
      <c r="E26" s="84">
        <v>24351</v>
      </c>
      <c r="F26" s="85">
        <v>3.3314178997270507</v>
      </c>
      <c r="G26" s="86">
        <v>90.46445731181471</v>
      </c>
      <c r="H26" s="86">
        <v>122.82513704615873</v>
      </c>
      <c r="I26" s="86">
        <v>107.71767656826997</v>
      </c>
    </row>
    <row r="27" spans="1:9" ht="15" customHeight="1">
      <c r="A27" s="88" t="s">
        <v>258</v>
      </c>
      <c r="B27" s="84">
        <v>14302</v>
      </c>
      <c r="C27" s="84">
        <v>47108</v>
      </c>
      <c r="D27" s="84">
        <v>22408</v>
      </c>
      <c r="E27" s="84">
        <v>24700</v>
      </c>
      <c r="F27" s="85">
        <v>3.2938050622290587</v>
      </c>
      <c r="G27" s="86">
        <v>90.72064777327935</v>
      </c>
      <c r="H27" s="86">
        <v>124.7530520907815</v>
      </c>
      <c r="I27" s="86">
        <v>109.40845855493879</v>
      </c>
    </row>
    <row r="28" spans="1:9" ht="15" customHeight="1">
      <c r="A28" s="88" t="s">
        <v>189</v>
      </c>
      <c r="B28" s="84">
        <v>14599</v>
      </c>
      <c r="C28" s="84">
        <v>47317</v>
      </c>
      <c r="D28" s="84">
        <v>22544</v>
      </c>
      <c r="E28" s="84">
        <v>24773</v>
      </c>
      <c r="F28" s="85">
        <v>3.2411124049592437</v>
      </c>
      <c r="G28" s="86">
        <v>91.00230089210028</v>
      </c>
      <c r="H28" s="86">
        <v>125.30653319562511</v>
      </c>
      <c r="I28" s="86">
        <v>109.8938616252874</v>
      </c>
    </row>
    <row r="29" spans="1:9" ht="15" customHeight="1">
      <c r="A29" s="88" t="s">
        <v>190</v>
      </c>
      <c r="B29" s="84">
        <v>14922</v>
      </c>
      <c r="C29" s="84">
        <v>47634</v>
      </c>
      <c r="D29" s="84">
        <v>22730</v>
      </c>
      <c r="E29" s="84">
        <v>24904</v>
      </c>
      <c r="F29" s="85">
        <v>3.1921994370727784</v>
      </c>
      <c r="G29" s="86">
        <v>91.2704786379698</v>
      </c>
      <c r="H29" s="86">
        <v>126.14602367522046</v>
      </c>
      <c r="I29" s="86">
        <v>110.6300949903616</v>
      </c>
    </row>
    <row r="30" spans="1:9" ht="15" customHeight="1">
      <c r="A30" s="88" t="s">
        <v>191</v>
      </c>
      <c r="B30" s="84">
        <v>15093</v>
      </c>
      <c r="C30" s="84">
        <v>47734</v>
      </c>
      <c r="D30" s="84">
        <v>22792</v>
      </c>
      <c r="E30" s="84">
        <v>24942</v>
      </c>
      <c r="F30" s="85">
        <v>3.1626581859139997</v>
      </c>
      <c r="G30" s="86">
        <v>91.38000160372063</v>
      </c>
      <c r="H30" s="86">
        <v>126.41084717036095</v>
      </c>
      <c r="I30" s="86">
        <v>110.86234526325569</v>
      </c>
    </row>
    <row r="31" spans="1:9" ht="15" customHeight="1">
      <c r="A31" s="88" t="s">
        <v>192</v>
      </c>
      <c r="B31" s="84">
        <v>15396</v>
      </c>
      <c r="C31" s="84">
        <v>47865</v>
      </c>
      <c r="D31" s="84">
        <v>22842</v>
      </c>
      <c r="E31" s="84">
        <v>25023</v>
      </c>
      <c r="F31" s="85">
        <v>3.108924395946999</v>
      </c>
      <c r="G31" s="86">
        <v>91.28401870279343</v>
      </c>
      <c r="H31" s="86">
        <v>126.75776594899499</v>
      </c>
      <c r="I31" s="86">
        <v>111.16659312074692</v>
      </c>
    </row>
    <row r="32" spans="1:9" ht="15" customHeight="1">
      <c r="A32" s="88" t="s">
        <v>193</v>
      </c>
      <c r="B32" s="84">
        <v>15570</v>
      </c>
      <c r="C32" s="84">
        <v>47829</v>
      </c>
      <c r="D32" s="84">
        <v>22845</v>
      </c>
      <c r="E32" s="84">
        <v>24984</v>
      </c>
      <c r="F32" s="85">
        <v>3.071868978805395</v>
      </c>
      <c r="G32" s="86">
        <v>91.43852065321806</v>
      </c>
      <c r="H32" s="86">
        <v>126.66242949074442</v>
      </c>
      <c r="I32" s="86">
        <v>111.08298302250506</v>
      </c>
    </row>
    <row r="33" spans="1:9" ht="15" customHeight="1">
      <c r="A33" s="88" t="s">
        <v>194</v>
      </c>
      <c r="B33" s="84">
        <v>15720</v>
      </c>
      <c r="C33" s="84">
        <v>47633</v>
      </c>
      <c r="D33" s="84">
        <v>22728</v>
      </c>
      <c r="E33" s="84">
        <v>24905</v>
      </c>
      <c r="F33" s="85">
        <v>3.030089058524173</v>
      </c>
      <c r="G33" s="86">
        <v>91.25878337683197</v>
      </c>
      <c r="H33" s="86">
        <v>126.14337544026905</v>
      </c>
      <c r="I33" s="86">
        <v>110.62777248763267</v>
      </c>
    </row>
    <row r="34" spans="1:9" ht="15" customHeight="1">
      <c r="A34" s="88" t="s">
        <v>195</v>
      </c>
      <c r="B34" s="84">
        <v>15837</v>
      </c>
      <c r="C34" s="84">
        <v>47367</v>
      </c>
      <c r="D34" s="84">
        <v>22594</v>
      </c>
      <c r="E34" s="84">
        <v>24773</v>
      </c>
      <c r="F34" s="85">
        <v>2.9909073688198524</v>
      </c>
      <c r="G34" s="86">
        <v>91.20413353247487</v>
      </c>
      <c r="H34" s="86">
        <v>125.43894494319535</v>
      </c>
      <c r="I34" s="86">
        <v>110.00998676173444</v>
      </c>
    </row>
    <row r="35" spans="1:9" ht="15" customHeight="1">
      <c r="A35" s="88" t="s">
        <v>196</v>
      </c>
      <c r="B35" s="84">
        <v>16017</v>
      </c>
      <c r="C35" s="84">
        <v>47123</v>
      </c>
      <c r="D35" s="84">
        <v>22520</v>
      </c>
      <c r="E35" s="84">
        <v>24603</v>
      </c>
      <c r="F35" s="85">
        <v>2.94</v>
      </c>
      <c r="G35" s="86">
        <v>91.5</v>
      </c>
      <c r="H35" s="86">
        <v>124.7</v>
      </c>
      <c r="I35" s="86">
        <v>109.4</v>
      </c>
    </row>
    <row r="36" spans="1:9" ht="15" customHeight="1">
      <c r="A36" s="88" t="s">
        <v>197</v>
      </c>
      <c r="B36" s="84">
        <v>16246</v>
      </c>
      <c r="C36" s="84">
        <v>46721</v>
      </c>
      <c r="D36" s="84">
        <v>22336</v>
      </c>
      <c r="E36" s="84">
        <v>24385</v>
      </c>
      <c r="F36" s="85">
        <v>2.87584636218146</v>
      </c>
      <c r="G36" s="86">
        <v>91.59729341808489</v>
      </c>
      <c r="H36" s="86">
        <v>123.7281851645878</v>
      </c>
      <c r="I36" s="86">
        <v>108.50964999883874</v>
      </c>
    </row>
    <row r="37" spans="1:9" ht="15" customHeight="1">
      <c r="A37" s="88" t="s">
        <v>198</v>
      </c>
      <c r="B37" s="84">
        <v>16339</v>
      </c>
      <c r="C37" s="84">
        <v>46297</v>
      </c>
      <c r="D37" s="84">
        <v>22148</v>
      </c>
      <c r="E37" s="84">
        <v>24149</v>
      </c>
      <c r="F37" s="85">
        <v>2.8335271436440417</v>
      </c>
      <c r="G37" s="86">
        <v>91.7139426063191</v>
      </c>
      <c r="H37" s="86">
        <v>122.60533354519212</v>
      </c>
      <c r="I37" s="86">
        <v>107.52490884176788</v>
      </c>
    </row>
    <row r="38" spans="1:9" ht="15" customHeight="1">
      <c r="A38" s="88" t="s">
        <v>199</v>
      </c>
      <c r="B38" s="84">
        <v>16417</v>
      </c>
      <c r="C38" s="84">
        <v>45760</v>
      </c>
      <c r="D38" s="84">
        <v>21945</v>
      </c>
      <c r="E38" s="84">
        <v>23821</v>
      </c>
      <c r="F38" s="85">
        <v>2.787354571480782</v>
      </c>
      <c r="G38" s="86">
        <v>92.12459594475463</v>
      </c>
      <c r="H38" s="86">
        <v>121.1832313762877</v>
      </c>
      <c r="I38" s="86">
        <v>106.27772487632674</v>
      </c>
    </row>
    <row r="39" spans="1:9" s="29" customFormat="1" ht="15" customHeight="1" thickBot="1">
      <c r="A39" s="89" t="s">
        <v>200</v>
      </c>
      <c r="B39" s="90">
        <v>16517</v>
      </c>
      <c r="C39" s="90">
        <v>45352</v>
      </c>
      <c r="D39" s="90">
        <v>21765</v>
      </c>
      <c r="E39" s="90">
        <v>23587</v>
      </c>
      <c r="F39" s="91">
        <v>2.7457770781618938</v>
      </c>
      <c r="G39" s="92">
        <v>92.27540594395218</v>
      </c>
      <c r="H39" s="92">
        <v>120.10275151611451</v>
      </c>
      <c r="I39" s="92">
        <v>105.33014376291891</v>
      </c>
    </row>
    <row r="40" spans="1:9" s="30" customFormat="1" ht="15" customHeight="1">
      <c r="A40" s="78" t="s">
        <v>201</v>
      </c>
      <c r="B40" s="78"/>
      <c r="C40" s="78"/>
      <c r="D40" s="78"/>
      <c r="E40" s="78"/>
      <c r="F40" s="79"/>
      <c r="G40" s="80"/>
      <c r="H40" s="80"/>
      <c r="I40" s="80"/>
    </row>
    <row r="41" spans="1:9" s="30" customFormat="1" ht="15" customHeight="1">
      <c r="A41" s="78" t="s">
        <v>202</v>
      </c>
      <c r="B41" s="78"/>
      <c r="C41" s="78"/>
      <c r="D41" s="78"/>
      <c r="E41" s="78"/>
      <c r="F41" s="79"/>
      <c r="G41" s="80"/>
      <c r="H41" s="80"/>
      <c r="I41" s="80"/>
    </row>
    <row r="42" spans="1:9" s="30" customFormat="1" ht="15" customHeight="1">
      <c r="A42" s="78" t="s">
        <v>203</v>
      </c>
      <c r="B42" s="78"/>
      <c r="C42" s="78"/>
      <c r="D42" s="78"/>
      <c r="E42" s="78"/>
      <c r="F42" s="79"/>
      <c r="G42" s="80"/>
      <c r="H42" s="80"/>
      <c r="I42" s="80"/>
    </row>
    <row r="43" spans="1:9" s="30" customFormat="1" ht="15" customHeight="1">
      <c r="A43" s="78" t="s">
        <v>204</v>
      </c>
      <c r="B43" s="78"/>
      <c r="C43" s="78"/>
      <c r="D43" s="78"/>
      <c r="E43" s="78"/>
      <c r="F43" s="79"/>
      <c r="G43" s="80"/>
      <c r="H43" s="80"/>
      <c r="I43" s="80"/>
    </row>
  </sheetData>
  <mergeCells count="8">
    <mergeCell ref="I4:I5"/>
    <mergeCell ref="C4:C5"/>
    <mergeCell ref="B4:B5"/>
    <mergeCell ref="A4:A5"/>
    <mergeCell ref="D4:E4"/>
    <mergeCell ref="H4:H5"/>
    <mergeCell ref="G4:G5"/>
    <mergeCell ref="F4:F5"/>
  </mergeCells>
  <hyperlinks>
    <hyperlink ref="I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workbookViewId="0" topLeftCell="A1">
      <pane ySplit="4" topLeftCell="BM5" activePane="bottomLeft" state="frozen"/>
      <selection pane="topLeft" activeCell="A1" sqref="A1"/>
      <selection pane="bottomLeft" activeCell="A1" sqref="A1"/>
    </sheetView>
  </sheetViews>
  <sheetFormatPr defaultColWidth="9.00390625" defaultRowHeight="15" customHeight="1"/>
  <cols>
    <col min="1" max="1" width="10.625" style="62" customWidth="1"/>
    <col min="2" max="4" width="7.625" style="62" customWidth="1"/>
    <col min="5" max="5" width="10.625" style="62" customWidth="1"/>
    <col min="6" max="8" width="7.625" style="62" customWidth="1"/>
    <col min="9" max="9" width="10.625" style="62" customWidth="1"/>
    <col min="10" max="12" width="7.625" style="62" customWidth="1"/>
    <col min="13" max="16384" width="9.00390625" style="62" customWidth="1"/>
  </cols>
  <sheetData>
    <row r="1" spans="1:11" s="61" customFormat="1" ht="15" customHeight="1">
      <c r="A1" s="20" t="s">
        <v>16</v>
      </c>
      <c r="B1" s="20"/>
      <c r="C1" s="20"/>
      <c r="D1" s="20"/>
      <c r="E1" s="20"/>
      <c r="F1" s="20"/>
      <c r="G1" s="20"/>
      <c r="H1" s="20"/>
      <c r="I1" s="20"/>
      <c r="J1" s="20"/>
      <c r="K1" s="20"/>
    </row>
    <row r="2" spans="1:12" s="190" customFormat="1" ht="15" customHeight="1">
      <c r="A2" s="182"/>
      <c r="B2" s="182"/>
      <c r="C2" s="182"/>
      <c r="D2" s="182"/>
      <c r="E2" s="182"/>
      <c r="F2" s="182"/>
      <c r="G2" s="182"/>
      <c r="H2" s="182"/>
      <c r="I2" s="182"/>
      <c r="J2" s="182"/>
      <c r="K2" s="182"/>
      <c r="L2" s="176" t="s">
        <v>596</v>
      </c>
    </row>
    <row r="3" spans="1:12" ht="15" customHeight="1" thickBot="1">
      <c r="A3" s="23"/>
      <c r="B3" s="23"/>
      <c r="C3" s="23"/>
      <c r="D3" s="23"/>
      <c r="E3" s="23"/>
      <c r="F3" s="23"/>
      <c r="G3" s="23"/>
      <c r="H3" s="23"/>
      <c r="I3" s="23"/>
      <c r="J3" s="23"/>
      <c r="K3" s="23"/>
      <c r="L3" s="32"/>
    </row>
    <row r="4" spans="1:12" ht="15" customHeight="1">
      <c r="A4" s="2" t="s">
        <v>17</v>
      </c>
      <c r="B4" s="3" t="s">
        <v>18</v>
      </c>
      <c r="C4" s="3" t="s">
        <v>5</v>
      </c>
      <c r="D4" s="3" t="s">
        <v>6</v>
      </c>
      <c r="E4" s="3" t="s">
        <v>17</v>
      </c>
      <c r="F4" s="3" t="s">
        <v>18</v>
      </c>
      <c r="G4" s="3" t="s">
        <v>5</v>
      </c>
      <c r="H4" s="3" t="s">
        <v>6</v>
      </c>
      <c r="I4" s="3" t="s">
        <v>17</v>
      </c>
      <c r="J4" s="3" t="s">
        <v>18</v>
      </c>
      <c r="K4" s="3" t="s">
        <v>5</v>
      </c>
      <c r="L4" s="93" t="s">
        <v>205</v>
      </c>
    </row>
    <row r="5" spans="1:12" ht="9.75" customHeight="1">
      <c r="A5" s="97"/>
      <c r="B5" s="98"/>
      <c r="C5" s="97"/>
      <c r="D5" s="97"/>
      <c r="E5" s="108"/>
      <c r="F5" s="98"/>
      <c r="G5" s="97"/>
      <c r="H5" s="99"/>
      <c r="I5" s="99"/>
      <c r="J5" s="97"/>
      <c r="K5" s="97"/>
      <c r="L5" s="97"/>
    </row>
    <row r="6" spans="1:12" ht="15" customHeight="1">
      <c r="A6" s="100" t="s">
        <v>206</v>
      </c>
      <c r="B6" s="94">
        <f aca="true" t="shared" si="0" ref="B6:B11">SUM(C6:D6)</f>
        <v>1591</v>
      </c>
      <c r="C6" s="95">
        <f>SUM(C7:C11)</f>
        <v>827</v>
      </c>
      <c r="D6" s="95">
        <f>SUM(D7:D11)</f>
        <v>764</v>
      </c>
      <c r="E6" s="109" t="s">
        <v>207</v>
      </c>
      <c r="F6" s="94">
        <f aca="true" t="shared" si="1" ref="F6:F11">SUM(G6:H6)</f>
        <v>2650</v>
      </c>
      <c r="G6" s="95">
        <f>SUM(G7:G11)</f>
        <v>1354</v>
      </c>
      <c r="H6" s="110">
        <f>SUM(H7:H11)</f>
        <v>1296</v>
      </c>
      <c r="I6" s="96" t="s">
        <v>208</v>
      </c>
      <c r="J6" s="95">
        <f aca="true" t="shared" si="2" ref="J6:J11">SUM(K6:L6)</f>
        <v>2712</v>
      </c>
      <c r="K6" s="95">
        <f>SUM(K7:K11)</f>
        <v>1204</v>
      </c>
      <c r="L6" s="95">
        <f>SUM(L7:L11)</f>
        <v>1508</v>
      </c>
    </row>
    <row r="7" spans="1:12" ht="15" customHeight="1">
      <c r="A7" s="100">
        <v>0</v>
      </c>
      <c r="B7" s="94">
        <f t="shared" si="0"/>
        <v>322</v>
      </c>
      <c r="C7" s="95">
        <v>158</v>
      </c>
      <c r="D7" s="95">
        <v>164</v>
      </c>
      <c r="E7" s="109">
        <v>35</v>
      </c>
      <c r="F7" s="94">
        <f t="shared" si="1"/>
        <v>530</v>
      </c>
      <c r="G7" s="95">
        <v>257</v>
      </c>
      <c r="H7" s="110">
        <v>273</v>
      </c>
      <c r="I7" s="96">
        <v>70</v>
      </c>
      <c r="J7" s="95">
        <f t="shared" si="2"/>
        <v>470</v>
      </c>
      <c r="K7" s="95">
        <v>202</v>
      </c>
      <c r="L7" s="95">
        <v>268</v>
      </c>
    </row>
    <row r="8" spans="1:12" ht="15" customHeight="1">
      <c r="A8" s="100">
        <v>1</v>
      </c>
      <c r="B8" s="94">
        <f t="shared" si="0"/>
        <v>306</v>
      </c>
      <c r="C8" s="95">
        <v>160</v>
      </c>
      <c r="D8" s="95">
        <v>146</v>
      </c>
      <c r="E8" s="109">
        <v>36</v>
      </c>
      <c r="F8" s="94">
        <f t="shared" si="1"/>
        <v>576</v>
      </c>
      <c r="G8" s="95">
        <v>304</v>
      </c>
      <c r="H8" s="110">
        <v>272</v>
      </c>
      <c r="I8" s="96">
        <v>71</v>
      </c>
      <c r="J8" s="95">
        <f t="shared" si="2"/>
        <v>519</v>
      </c>
      <c r="K8" s="95">
        <v>242</v>
      </c>
      <c r="L8" s="95">
        <v>277</v>
      </c>
    </row>
    <row r="9" spans="1:12" ht="15" customHeight="1">
      <c r="A9" s="100">
        <v>2</v>
      </c>
      <c r="B9" s="94">
        <f t="shared" si="0"/>
        <v>325</v>
      </c>
      <c r="C9" s="95">
        <v>183</v>
      </c>
      <c r="D9" s="95">
        <v>142</v>
      </c>
      <c r="E9" s="109">
        <v>37</v>
      </c>
      <c r="F9" s="94">
        <f t="shared" si="1"/>
        <v>514</v>
      </c>
      <c r="G9" s="95">
        <v>257</v>
      </c>
      <c r="H9" s="110">
        <v>257</v>
      </c>
      <c r="I9" s="96">
        <v>72</v>
      </c>
      <c r="J9" s="95">
        <f t="shared" si="2"/>
        <v>569</v>
      </c>
      <c r="K9" s="95">
        <v>245</v>
      </c>
      <c r="L9" s="95">
        <v>324</v>
      </c>
    </row>
    <row r="10" spans="1:12" ht="15" customHeight="1">
      <c r="A10" s="100">
        <v>3</v>
      </c>
      <c r="B10" s="94">
        <f t="shared" si="0"/>
        <v>307</v>
      </c>
      <c r="C10" s="95">
        <v>156</v>
      </c>
      <c r="D10" s="95">
        <v>151</v>
      </c>
      <c r="E10" s="109">
        <v>38</v>
      </c>
      <c r="F10" s="94">
        <f t="shared" si="1"/>
        <v>492</v>
      </c>
      <c r="G10" s="95">
        <v>256</v>
      </c>
      <c r="H10" s="110">
        <v>236</v>
      </c>
      <c r="I10" s="96">
        <v>73</v>
      </c>
      <c r="J10" s="95">
        <f t="shared" si="2"/>
        <v>611</v>
      </c>
      <c r="K10" s="95">
        <v>266</v>
      </c>
      <c r="L10" s="95">
        <v>345</v>
      </c>
    </row>
    <row r="11" spans="1:12" ht="15" customHeight="1">
      <c r="A11" s="100">
        <v>4</v>
      </c>
      <c r="B11" s="94">
        <f t="shared" si="0"/>
        <v>331</v>
      </c>
      <c r="C11" s="95">
        <v>170</v>
      </c>
      <c r="D11" s="95">
        <v>161</v>
      </c>
      <c r="E11" s="109">
        <v>39</v>
      </c>
      <c r="F11" s="94">
        <f t="shared" si="1"/>
        <v>538</v>
      </c>
      <c r="G11" s="95">
        <v>280</v>
      </c>
      <c r="H11" s="110">
        <v>258</v>
      </c>
      <c r="I11" s="96">
        <v>74</v>
      </c>
      <c r="J11" s="95">
        <f t="shared" si="2"/>
        <v>543</v>
      </c>
      <c r="K11" s="95">
        <v>249</v>
      </c>
      <c r="L11" s="95">
        <v>294</v>
      </c>
    </row>
    <row r="12" spans="1:12" ht="9.75" customHeight="1">
      <c r="A12" s="100"/>
      <c r="B12" s="94"/>
      <c r="C12" s="95"/>
      <c r="D12" s="95"/>
      <c r="E12" s="109"/>
      <c r="F12" s="94"/>
      <c r="G12" s="95"/>
      <c r="H12" s="110"/>
      <c r="I12" s="96"/>
      <c r="J12" s="95"/>
      <c r="K12" s="95"/>
      <c r="L12" s="95"/>
    </row>
    <row r="13" spans="1:12" ht="15" customHeight="1">
      <c r="A13" s="100" t="s">
        <v>209</v>
      </c>
      <c r="B13" s="94">
        <f aca="true" t="shared" si="3" ref="B13:B18">SUM(C13:D13)</f>
        <v>1865</v>
      </c>
      <c r="C13" s="95">
        <f>SUM(C14:C18)</f>
        <v>982</v>
      </c>
      <c r="D13" s="95">
        <f>SUM(D14:D18)</f>
        <v>883</v>
      </c>
      <c r="E13" s="109" t="s">
        <v>210</v>
      </c>
      <c r="F13" s="94">
        <f aca="true" t="shared" si="4" ref="F13:F18">SUM(G13:H13)</f>
        <v>2450</v>
      </c>
      <c r="G13" s="95">
        <f>SUM(G14:G18)</f>
        <v>1170</v>
      </c>
      <c r="H13" s="110">
        <f>SUM(H14:H18)</f>
        <v>1280</v>
      </c>
      <c r="I13" s="96" t="s">
        <v>211</v>
      </c>
      <c r="J13" s="95">
        <f aca="true" t="shared" si="5" ref="J13:J18">SUM(K13:L13)</f>
        <v>2705</v>
      </c>
      <c r="K13" s="95">
        <f>SUM(K14:K18)</f>
        <v>1183</v>
      </c>
      <c r="L13" s="95">
        <f>SUM(L14:L18)</f>
        <v>1522</v>
      </c>
    </row>
    <row r="14" spans="1:12" ht="15" customHeight="1">
      <c r="A14" s="100">
        <v>5</v>
      </c>
      <c r="B14" s="94">
        <f t="shared" si="3"/>
        <v>343</v>
      </c>
      <c r="C14" s="95">
        <v>202</v>
      </c>
      <c r="D14" s="95">
        <v>141</v>
      </c>
      <c r="E14" s="109">
        <v>40</v>
      </c>
      <c r="F14" s="94">
        <f t="shared" si="4"/>
        <v>479</v>
      </c>
      <c r="G14" s="95">
        <v>249</v>
      </c>
      <c r="H14" s="110">
        <v>230</v>
      </c>
      <c r="I14" s="96">
        <v>75</v>
      </c>
      <c r="J14" s="95">
        <f t="shared" si="5"/>
        <v>529</v>
      </c>
      <c r="K14" s="95">
        <v>222</v>
      </c>
      <c r="L14" s="95">
        <v>307</v>
      </c>
    </row>
    <row r="15" spans="1:12" ht="15" customHeight="1">
      <c r="A15" s="100">
        <v>6</v>
      </c>
      <c r="B15" s="94">
        <f t="shared" si="3"/>
        <v>347</v>
      </c>
      <c r="C15" s="95">
        <v>170</v>
      </c>
      <c r="D15" s="95">
        <v>177</v>
      </c>
      <c r="E15" s="109">
        <v>41</v>
      </c>
      <c r="F15" s="94">
        <f t="shared" si="4"/>
        <v>542</v>
      </c>
      <c r="G15" s="95">
        <v>242</v>
      </c>
      <c r="H15" s="110">
        <v>300</v>
      </c>
      <c r="I15" s="96">
        <v>76</v>
      </c>
      <c r="J15" s="95">
        <f t="shared" si="5"/>
        <v>541</v>
      </c>
      <c r="K15" s="95">
        <v>236</v>
      </c>
      <c r="L15" s="95">
        <v>305</v>
      </c>
    </row>
    <row r="16" spans="1:12" ht="15" customHeight="1">
      <c r="A16" s="100">
        <v>7</v>
      </c>
      <c r="B16" s="94">
        <f t="shared" si="3"/>
        <v>394</v>
      </c>
      <c r="C16" s="95">
        <v>201</v>
      </c>
      <c r="D16" s="95">
        <v>193</v>
      </c>
      <c r="E16" s="109">
        <v>42</v>
      </c>
      <c r="F16" s="94">
        <f t="shared" si="4"/>
        <v>489</v>
      </c>
      <c r="G16" s="95">
        <v>238</v>
      </c>
      <c r="H16" s="110">
        <v>251</v>
      </c>
      <c r="I16" s="96">
        <v>77</v>
      </c>
      <c r="J16" s="95">
        <f t="shared" si="5"/>
        <v>556</v>
      </c>
      <c r="K16" s="95">
        <v>244</v>
      </c>
      <c r="L16" s="95">
        <v>312</v>
      </c>
    </row>
    <row r="17" spans="1:12" ht="15" customHeight="1">
      <c r="A17" s="100">
        <v>8</v>
      </c>
      <c r="B17" s="94">
        <f t="shared" si="3"/>
        <v>381</v>
      </c>
      <c r="C17" s="95">
        <v>194</v>
      </c>
      <c r="D17" s="95">
        <v>187</v>
      </c>
      <c r="E17" s="109">
        <v>43</v>
      </c>
      <c r="F17" s="94">
        <f t="shared" si="4"/>
        <v>391</v>
      </c>
      <c r="G17" s="95">
        <v>178</v>
      </c>
      <c r="H17" s="110">
        <v>213</v>
      </c>
      <c r="I17" s="96">
        <v>78</v>
      </c>
      <c r="J17" s="95">
        <f t="shared" si="5"/>
        <v>555</v>
      </c>
      <c r="K17" s="95">
        <v>238</v>
      </c>
      <c r="L17" s="95">
        <v>317</v>
      </c>
    </row>
    <row r="18" spans="1:12" ht="15" customHeight="1">
      <c r="A18" s="100">
        <v>9</v>
      </c>
      <c r="B18" s="94">
        <f t="shared" si="3"/>
        <v>400</v>
      </c>
      <c r="C18" s="95">
        <v>215</v>
      </c>
      <c r="D18" s="95">
        <v>185</v>
      </c>
      <c r="E18" s="109">
        <v>44</v>
      </c>
      <c r="F18" s="94">
        <f t="shared" si="4"/>
        <v>549</v>
      </c>
      <c r="G18" s="95">
        <v>263</v>
      </c>
      <c r="H18" s="110">
        <v>286</v>
      </c>
      <c r="I18" s="96">
        <v>79</v>
      </c>
      <c r="J18" s="95">
        <f t="shared" si="5"/>
        <v>524</v>
      </c>
      <c r="K18" s="95">
        <v>243</v>
      </c>
      <c r="L18" s="95">
        <v>281</v>
      </c>
    </row>
    <row r="19" spans="1:12" ht="9.75" customHeight="1">
      <c r="A19" s="100"/>
      <c r="B19" s="94"/>
      <c r="C19" s="95"/>
      <c r="D19" s="95"/>
      <c r="E19" s="109"/>
      <c r="F19" s="94"/>
      <c r="G19" s="95"/>
      <c r="H19" s="110"/>
      <c r="I19" s="96"/>
      <c r="J19" s="95"/>
      <c r="K19" s="95"/>
      <c r="L19" s="95"/>
    </row>
    <row r="20" spans="1:12" ht="15" customHeight="1">
      <c r="A20" s="100" t="s">
        <v>212</v>
      </c>
      <c r="B20" s="94">
        <f aca="true" t="shared" si="6" ref="B20:B25">SUM(C20:D20)</f>
        <v>2166</v>
      </c>
      <c r="C20" s="95">
        <f>SUM(C21:C25)</f>
        <v>1151</v>
      </c>
      <c r="D20" s="95">
        <f>SUM(D21:D25)</f>
        <v>1015</v>
      </c>
      <c r="E20" s="109" t="s">
        <v>213</v>
      </c>
      <c r="F20" s="94">
        <f aca="true" t="shared" si="7" ref="F20:F25">SUM(G20:H20)</f>
        <v>2765</v>
      </c>
      <c r="G20" s="95">
        <f>SUM(G21:G25)</f>
        <v>1349</v>
      </c>
      <c r="H20" s="110">
        <f>SUM(H21:H25)</f>
        <v>1416</v>
      </c>
      <c r="I20" s="96" t="s">
        <v>214</v>
      </c>
      <c r="J20" s="95">
        <f aca="true" t="shared" si="8" ref="J20:J25">SUM(K20:L20)</f>
        <v>2258</v>
      </c>
      <c r="K20" s="95">
        <f>SUM(K21:K25)</f>
        <v>862</v>
      </c>
      <c r="L20" s="95">
        <f>SUM(L21:L25)</f>
        <v>1396</v>
      </c>
    </row>
    <row r="21" spans="1:12" ht="15" customHeight="1">
      <c r="A21" s="100">
        <v>10</v>
      </c>
      <c r="B21" s="94">
        <f t="shared" si="6"/>
        <v>394</v>
      </c>
      <c r="C21" s="95">
        <v>218</v>
      </c>
      <c r="D21" s="95">
        <v>176</v>
      </c>
      <c r="E21" s="109">
        <v>45</v>
      </c>
      <c r="F21" s="94">
        <f t="shared" si="7"/>
        <v>514</v>
      </c>
      <c r="G21" s="95">
        <v>244</v>
      </c>
      <c r="H21" s="110">
        <v>270</v>
      </c>
      <c r="I21" s="96">
        <v>80</v>
      </c>
      <c r="J21" s="95">
        <f t="shared" si="8"/>
        <v>489</v>
      </c>
      <c r="K21" s="95">
        <v>196</v>
      </c>
      <c r="L21" s="95">
        <v>293</v>
      </c>
    </row>
    <row r="22" spans="1:12" ht="15" customHeight="1">
      <c r="A22" s="100">
        <v>11</v>
      </c>
      <c r="B22" s="94">
        <f t="shared" si="6"/>
        <v>445</v>
      </c>
      <c r="C22" s="95">
        <v>240</v>
      </c>
      <c r="D22" s="95">
        <v>205</v>
      </c>
      <c r="E22" s="109">
        <v>46</v>
      </c>
      <c r="F22" s="94">
        <f t="shared" si="7"/>
        <v>516</v>
      </c>
      <c r="G22" s="95">
        <v>246</v>
      </c>
      <c r="H22" s="110">
        <v>270</v>
      </c>
      <c r="I22" s="96">
        <v>81</v>
      </c>
      <c r="J22" s="95">
        <f t="shared" si="8"/>
        <v>485</v>
      </c>
      <c r="K22" s="95">
        <v>187</v>
      </c>
      <c r="L22" s="95">
        <v>298</v>
      </c>
    </row>
    <row r="23" spans="1:12" ht="15" customHeight="1">
      <c r="A23" s="100">
        <v>12</v>
      </c>
      <c r="B23" s="94">
        <f t="shared" si="6"/>
        <v>409</v>
      </c>
      <c r="C23" s="95">
        <v>205</v>
      </c>
      <c r="D23" s="95">
        <v>204</v>
      </c>
      <c r="E23" s="109">
        <v>47</v>
      </c>
      <c r="F23" s="94">
        <f t="shared" si="7"/>
        <v>586</v>
      </c>
      <c r="G23" s="95">
        <v>280</v>
      </c>
      <c r="H23" s="110">
        <v>306</v>
      </c>
      <c r="I23" s="96">
        <v>82</v>
      </c>
      <c r="J23" s="95">
        <f t="shared" si="8"/>
        <v>451</v>
      </c>
      <c r="K23" s="95">
        <v>171</v>
      </c>
      <c r="L23" s="95">
        <v>280</v>
      </c>
    </row>
    <row r="24" spans="1:12" ht="15" customHeight="1">
      <c r="A24" s="100">
        <v>13</v>
      </c>
      <c r="B24" s="94">
        <f t="shared" si="6"/>
        <v>447</v>
      </c>
      <c r="C24" s="95">
        <v>229</v>
      </c>
      <c r="D24" s="95">
        <v>218</v>
      </c>
      <c r="E24" s="109">
        <v>48</v>
      </c>
      <c r="F24" s="94">
        <f t="shared" si="7"/>
        <v>537</v>
      </c>
      <c r="G24" s="95">
        <v>264</v>
      </c>
      <c r="H24" s="110">
        <v>273</v>
      </c>
      <c r="I24" s="96">
        <v>83</v>
      </c>
      <c r="J24" s="95">
        <f t="shared" si="8"/>
        <v>487</v>
      </c>
      <c r="K24" s="95">
        <v>183</v>
      </c>
      <c r="L24" s="95">
        <v>304</v>
      </c>
    </row>
    <row r="25" spans="1:12" ht="15" customHeight="1">
      <c r="A25" s="100">
        <v>14</v>
      </c>
      <c r="B25" s="94">
        <f t="shared" si="6"/>
        <v>471</v>
      </c>
      <c r="C25" s="95">
        <v>259</v>
      </c>
      <c r="D25" s="95">
        <v>212</v>
      </c>
      <c r="E25" s="109">
        <v>49</v>
      </c>
      <c r="F25" s="94">
        <f t="shared" si="7"/>
        <v>612</v>
      </c>
      <c r="G25" s="95">
        <v>315</v>
      </c>
      <c r="H25" s="110">
        <v>297</v>
      </c>
      <c r="I25" s="96">
        <v>84</v>
      </c>
      <c r="J25" s="95">
        <f t="shared" si="8"/>
        <v>346</v>
      </c>
      <c r="K25" s="95">
        <v>125</v>
      </c>
      <c r="L25" s="95">
        <v>221</v>
      </c>
    </row>
    <row r="26" spans="1:12" ht="9.75" customHeight="1">
      <c r="A26" s="100"/>
      <c r="B26" s="94"/>
      <c r="C26" s="95"/>
      <c r="D26" s="95"/>
      <c r="E26" s="109"/>
      <c r="F26" s="94"/>
      <c r="G26" s="95"/>
      <c r="H26" s="110"/>
      <c r="I26" s="96"/>
      <c r="J26" s="95"/>
      <c r="K26" s="95"/>
      <c r="L26" s="95"/>
    </row>
    <row r="27" spans="1:12" ht="15" customHeight="1">
      <c r="A27" s="100" t="s">
        <v>215</v>
      </c>
      <c r="B27" s="94">
        <f aca="true" t="shared" si="9" ref="B27:B32">SUM(C27:D27)</f>
        <v>2483</v>
      </c>
      <c r="C27" s="95">
        <f>SUM(C28:C32)</f>
        <v>1287</v>
      </c>
      <c r="D27" s="95">
        <f>SUM(D28:D32)</f>
        <v>1196</v>
      </c>
      <c r="E27" s="109" t="s">
        <v>216</v>
      </c>
      <c r="F27" s="94">
        <f aca="true" t="shared" si="10" ref="F27:F32">SUM(G27:H27)</f>
        <v>2962</v>
      </c>
      <c r="G27" s="95">
        <f>SUM(G28:G32)</f>
        <v>1469</v>
      </c>
      <c r="H27" s="110">
        <f>SUM(H28:H32)</f>
        <v>1493</v>
      </c>
      <c r="I27" s="96" t="s">
        <v>217</v>
      </c>
      <c r="J27" s="95">
        <f aca="true" t="shared" si="11" ref="J27:J32">SUM(K27:L27)</f>
        <v>1225</v>
      </c>
      <c r="K27" s="95">
        <f>SUM(K28:K32)</f>
        <v>370</v>
      </c>
      <c r="L27" s="95">
        <f>SUM(L28:L32)</f>
        <v>855</v>
      </c>
    </row>
    <row r="28" spans="1:12" ht="15" customHeight="1">
      <c r="A28" s="100">
        <v>15</v>
      </c>
      <c r="B28" s="94">
        <f t="shared" si="9"/>
        <v>461</v>
      </c>
      <c r="C28" s="95">
        <v>270</v>
      </c>
      <c r="D28" s="95">
        <v>191</v>
      </c>
      <c r="E28" s="109">
        <v>50</v>
      </c>
      <c r="F28" s="94">
        <f t="shared" si="10"/>
        <v>585</v>
      </c>
      <c r="G28" s="95">
        <v>292</v>
      </c>
      <c r="H28" s="110">
        <v>293</v>
      </c>
      <c r="I28" s="96">
        <v>85</v>
      </c>
      <c r="J28" s="95">
        <f t="shared" si="11"/>
        <v>324</v>
      </c>
      <c r="K28" s="95">
        <v>118</v>
      </c>
      <c r="L28" s="95">
        <v>206</v>
      </c>
    </row>
    <row r="29" spans="1:12" ht="15" customHeight="1">
      <c r="A29" s="100">
        <v>16</v>
      </c>
      <c r="B29" s="94">
        <f t="shared" si="9"/>
        <v>492</v>
      </c>
      <c r="C29" s="95">
        <v>275</v>
      </c>
      <c r="D29" s="95">
        <v>217</v>
      </c>
      <c r="E29" s="109">
        <v>51</v>
      </c>
      <c r="F29" s="94">
        <f t="shared" si="10"/>
        <v>578</v>
      </c>
      <c r="G29" s="95">
        <v>264</v>
      </c>
      <c r="H29" s="110">
        <v>314</v>
      </c>
      <c r="I29" s="96">
        <v>86</v>
      </c>
      <c r="J29" s="95">
        <f t="shared" si="11"/>
        <v>301</v>
      </c>
      <c r="K29" s="95">
        <v>91</v>
      </c>
      <c r="L29" s="95">
        <v>210</v>
      </c>
    </row>
    <row r="30" spans="1:12" ht="15" customHeight="1">
      <c r="A30" s="100">
        <v>17</v>
      </c>
      <c r="B30" s="94">
        <f t="shared" si="9"/>
        <v>518</v>
      </c>
      <c r="C30" s="95">
        <v>251</v>
      </c>
      <c r="D30" s="95">
        <v>267</v>
      </c>
      <c r="E30" s="109">
        <v>52</v>
      </c>
      <c r="F30" s="94">
        <f t="shared" si="10"/>
        <v>572</v>
      </c>
      <c r="G30" s="95">
        <v>300</v>
      </c>
      <c r="H30" s="110">
        <v>272</v>
      </c>
      <c r="I30" s="96">
        <v>87</v>
      </c>
      <c r="J30" s="95">
        <f t="shared" si="11"/>
        <v>230</v>
      </c>
      <c r="K30" s="95">
        <v>66</v>
      </c>
      <c r="L30" s="95">
        <v>164</v>
      </c>
    </row>
    <row r="31" spans="1:12" ht="15" customHeight="1">
      <c r="A31" s="100">
        <v>18</v>
      </c>
      <c r="B31" s="94">
        <f t="shared" si="9"/>
        <v>530</v>
      </c>
      <c r="C31" s="95">
        <v>258</v>
      </c>
      <c r="D31" s="95">
        <v>272</v>
      </c>
      <c r="E31" s="109">
        <v>53</v>
      </c>
      <c r="F31" s="94">
        <f t="shared" si="10"/>
        <v>587</v>
      </c>
      <c r="G31" s="95">
        <v>295</v>
      </c>
      <c r="H31" s="110">
        <v>292</v>
      </c>
      <c r="I31" s="96">
        <v>88</v>
      </c>
      <c r="J31" s="95">
        <f t="shared" si="11"/>
        <v>193</v>
      </c>
      <c r="K31" s="95">
        <v>51</v>
      </c>
      <c r="L31" s="95">
        <v>142</v>
      </c>
    </row>
    <row r="32" spans="1:12" ht="15" customHeight="1">
      <c r="A32" s="100">
        <v>19</v>
      </c>
      <c r="B32" s="94">
        <f t="shared" si="9"/>
        <v>482</v>
      </c>
      <c r="C32" s="95">
        <v>233</v>
      </c>
      <c r="D32" s="95">
        <v>249</v>
      </c>
      <c r="E32" s="109">
        <v>54</v>
      </c>
      <c r="F32" s="94">
        <f t="shared" si="10"/>
        <v>640</v>
      </c>
      <c r="G32" s="95">
        <v>318</v>
      </c>
      <c r="H32" s="110">
        <v>322</v>
      </c>
      <c r="I32" s="96">
        <v>89</v>
      </c>
      <c r="J32" s="95">
        <f t="shared" si="11"/>
        <v>177</v>
      </c>
      <c r="K32" s="95">
        <v>44</v>
      </c>
      <c r="L32" s="95">
        <v>133</v>
      </c>
    </row>
    <row r="33" spans="1:12" ht="9.75" customHeight="1">
      <c r="A33" s="100"/>
      <c r="B33" s="94"/>
      <c r="C33" s="95"/>
      <c r="D33" s="95"/>
      <c r="E33" s="109"/>
      <c r="F33" s="94"/>
      <c r="G33" s="95"/>
      <c r="H33" s="110"/>
      <c r="I33" s="96"/>
      <c r="J33" s="95"/>
      <c r="K33" s="95"/>
      <c r="L33" s="95"/>
    </row>
    <row r="34" spans="1:12" ht="15" customHeight="1">
      <c r="A34" s="100" t="s">
        <v>218</v>
      </c>
      <c r="B34" s="94">
        <f aca="true" t="shared" si="12" ref="B34:B39">SUM(C34:D34)</f>
        <v>2463</v>
      </c>
      <c r="C34" s="95">
        <f>SUM(C35:C39)</f>
        <v>1230</v>
      </c>
      <c r="D34" s="95">
        <f>SUM(D35:D39)</f>
        <v>1233</v>
      </c>
      <c r="E34" s="109" t="s">
        <v>219</v>
      </c>
      <c r="F34" s="94">
        <f aca="true" t="shared" si="13" ref="F34:F39">SUM(G34:H34)</f>
        <v>3497</v>
      </c>
      <c r="G34" s="95">
        <f>SUM(G35:G39)</f>
        <v>1812</v>
      </c>
      <c r="H34" s="110">
        <f>SUM(H35:H39)</f>
        <v>1685</v>
      </c>
      <c r="I34" s="96" t="s">
        <v>220</v>
      </c>
      <c r="J34" s="95">
        <f aca="true" t="shared" si="14" ref="J34:J39">SUM(K34:L34)</f>
        <v>533</v>
      </c>
      <c r="K34" s="95">
        <f>SUM(K35:K39)</f>
        <v>118</v>
      </c>
      <c r="L34" s="95">
        <f>SUM(L35:L39)</f>
        <v>415</v>
      </c>
    </row>
    <row r="35" spans="1:12" ht="15" customHeight="1">
      <c r="A35" s="100">
        <v>20</v>
      </c>
      <c r="B35" s="94">
        <f t="shared" si="12"/>
        <v>511</v>
      </c>
      <c r="C35" s="95">
        <v>251</v>
      </c>
      <c r="D35" s="95">
        <v>260</v>
      </c>
      <c r="E35" s="109">
        <v>55</v>
      </c>
      <c r="F35" s="94">
        <f t="shared" si="13"/>
        <v>649</v>
      </c>
      <c r="G35" s="95">
        <v>330</v>
      </c>
      <c r="H35" s="110">
        <v>319</v>
      </c>
      <c r="I35" s="96">
        <v>90</v>
      </c>
      <c r="J35" s="95">
        <f t="shared" si="14"/>
        <v>146</v>
      </c>
      <c r="K35" s="95">
        <v>32</v>
      </c>
      <c r="L35" s="95">
        <v>114</v>
      </c>
    </row>
    <row r="36" spans="1:12" ht="15" customHeight="1">
      <c r="A36" s="100">
        <v>21</v>
      </c>
      <c r="B36" s="94">
        <f t="shared" si="12"/>
        <v>535</v>
      </c>
      <c r="C36" s="95">
        <v>274</v>
      </c>
      <c r="D36" s="95">
        <v>261</v>
      </c>
      <c r="E36" s="109">
        <v>56</v>
      </c>
      <c r="F36" s="94">
        <f t="shared" si="13"/>
        <v>648</v>
      </c>
      <c r="G36" s="95">
        <v>335</v>
      </c>
      <c r="H36" s="110">
        <v>313</v>
      </c>
      <c r="I36" s="96">
        <v>91</v>
      </c>
      <c r="J36" s="95">
        <f t="shared" si="14"/>
        <v>123</v>
      </c>
      <c r="K36" s="95">
        <v>37</v>
      </c>
      <c r="L36" s="95">
        <v>86</v>
      </c>
    </row>
    <row r="37" spans="1:12" ht="15" customHeight="1">
      <c r="A37" s="100">
        <v>22</v>
      </c>
      <c r="B37" s="94">
        <f t="shared" si="12"/>
        <v>481</v>
      </c>
      <c r="C37" s="95">
        <v>229</v>
      </c>
      <c r="D37" s="95">
        <v>252</v>
      </c>
      <c r="E37" s="109">
        <v>57</v>
      </c>
      <c r="F37" s="94">
        <f t="shared" si="13"/>
        <v>666</v>
      </c>
      <c r="G37" s="95">
        <v>361</v>
      </c>
      <c r="H37" s="110">
        <v>305</v>
      </c>
      <c r="I37" s="96">
        <v>92</v>
      </c>
      <c r="J37" s="95">
        <f t="shared" si="14"/>
        <v>112</v>
      </c>
      <c r="K37" s="95">
        <v>21</v>
      </c>
      <c r="L37" s="95">
        <v>91</v>
      </c>
    </row>
    <row r="38" spans="1:12" ht="15" customHeight="1">
      <c r="A38" s="100">
        <v>23</v>
      </c>
      <c r="B38" s="94">
        <f t="shared" si="12"/>
        <v>455</v>
      </c>
      <c r="C38" s="95">
        <v>225</v>
      </c>
      <c r="D38" s="95">
        <v>230</v>
      </c>
      <c r="E38" s="109">
        <v>58</v>
      </c>
      <c r="F38" s="94">
        <f t="shared" si="13"/>
        <v>745</v>
      </c>
      <c r="G38" s="95">
        <v>375</v>
      </c>
      <c r="H38" s="110">
        <v>370</v>
      </c>
      <c r="I38" s="96">
        <v>93</v>
      </c>
      <c r="J38" s="95">
        <f t="shared" si="14"/>
        <v>91</v>
      </c>
      <c r="K38" s="95">
        <v>20</v>
      </c>
      <c r="L38" s="95">
        <v>71</v>
      </c>
    </row>
    <row r="39" spans="1:12" ht="15" customHeight="1">
      <c r="A39" s="100">
        <v>24</v>
      </c>
      <c r="B39" s="94">
        <f t="shared" si="12"/>
        <v>481</v>
      </c>
      <c r="C39" s="95">
        <v>251</v>
      </c>
      <c r="D39" s="95">
        <v>230</v>
      </c>
      <c r="E39" s="109">
        <v>59</v>
      </c>
      <c r="F39" s="94">
        <f t="shared" si="13"/>
        <v>789</v>
      </c>
      <c r="G39" s="95">
        <v>411</v>
      </c>
      <c r="H39" s="110">
        <v>378</v>
      </c>
      <c r="I39" s="96">
        <v>94</v>
      </c>
      <c r="J39" s="95">
        <f t="shared" si="14"/>
        <v>61</v>
      </c>
      <c r="K39" s="95">
        <v>8</v>
      </c>
      <c r="L39" s="95">
        <v>53</v>
      </c>
    </row>
    <row r="40" spans="1:12" ht="9.75" customHeight="1">
      <c r="A40" s="100"/>
      <c r="B40" s="94"/>
      <c r="C40" s="95"/>
      <c r="D40" s="95"/>
      <c r="E40" s="109"/>
      <c r="F40" s="94"/>
      <c r="G40" s="95"/>
      <c r="H40" s="110"/>
      <c r="I40" s="96"/>
      <c r="J40" s="95"/>
      <c r="K40" s="95"/>
      <c r="L40" s="95"/>
    </row>
    <row r="41" spans="1:12" ht="15" customHeight="1">
      <c r="A41" s="100" t="s">
        <v>221</v>
      </c>
      <c r="B41" s="94">
        <f aca="true" t="shared" si="15" ref="B41:B46">SUM(C41:D41)</f>
        <v>2313</v>
      </c>
      <c r="C41" s="95">
        <f>SUM(C42:C46)</f>
        <v>1172</v>
      </c>
      <c r="D41" s="95">
        <f>SUM(D42:D46)</f>
        <v>1141</v>
      </c>
      <c r="E41" s="109" t="s">
        <v>222</v>
      </c>
      <c r="F41" s="94">
        <f aca="true" t="shared" si="16" ref="F41:F46">SUM(G41:H41)</f>
        <v>3288</v>
      </c>
      <c r="G41" s="95">
        <f>SUM(G42:G46)</f>
        <v>1638</v>
      </c>
      <c r="H41" s="110">
        <f>SUM(H42:H46)</f>
        <v>1650</v>
      </c>
      <c r="I41" s="96" t="s">
        <v>223</v>
      </c>
      <c r="J41" s="95">
        <f aca="true" t="shared" si="17" ref="J41:J46">SUM(K41:L41)</f>
        <v>180</v>
      </c>
      <c r="K41" s="95">
        <f>SUM(K42:K46)</f>
        <v>33</v>
      </c>
      <c r="L41" s="95">
        <f>SUM(L42:L46)</f>
        <v>147</v>
      </c>
    </row>
    <row r="42" spans="1:12" ht="15" customHeight="1">
      <c r="A42" s="100">
        <v>25</v>
      </c>
      <c r="B42" s="94">
        <f t="shared" si="15"/>
        <v>497</v>
      </c>
      <c r="C42" s="95">
        <v>250</v>
      </c>
      <c r="D42" s="95">
        <v>247</v>
      </c>
      <c r="E42" s="109">
        <v>60</v>
      </c>
      <c r="F42" s="94">
        <f t="shared" si="16"/>
        <v>828</v>
      </c>
      <c r="G42" s="95">
        <v>441</v>
      </c>
      <c r="H42" s="110">
        <v>387</v>
      </c>
      <c r="I42" s="96">
        <v>95</v>
      </c>
      <c r="J42" s="95">
        <f t="shared" si="17"/>
        <v>55</v>
      </c>
      <c r="K42" s="95">
        <v>7</v>
      </c>
      <c r="L42" s="95">
        <v>48</v>
      </c>
    </row>
    <row r="43" spans="1:12" ht="15" customHeight="1">
      <c r="A43" s="100">
        <v>26</v>
      </c>
      <c r="B43" s="94">
        <f t="shared" si="15"/>
        <v>488</v>
      </c>
      <c r="C43" s="95">
        <v>228</v>
      </c>
      <c r="D43" s="95">
        <v>260</v>
      </c>
      <c r="E43" s="109">
        <v>61</v>
      </c>
      <c r="F43" s="94">
        <f t="shared" si="16"/>
        <v>843</v>
      </c>
      <c r="G43" s="95">
        <v>402</v>
      </c>
      <c r="H43" s="110">
        <v>441</v>
      </c>
      <c r="I43" s="96">
        <v>96</v>
      </c>
      <c r="J43" s="95">
        <f t="shared" si="17"/>
        <v>38</v>
      </c>
      <c r="K43" s="95">
        <v>7</v>
      </c>
      <c r="L43" s="95">
        <v>31</v>
      </c>
    </row>
    <row r="44" spans="1:12" ht="15" customHeight="1">
      <c r="A44" s="100">
        <v>27</v>
      </c>
      <c r="B44" s="94">
        <f t="shared" si="15"/>
        <v>455</v>
      </c>
      <c r="C44" s="95">
        <v>250</v>
      </c>
      <c r="D44" s="95">
        <v>205</v>
      </c>
      <c r="E44" s="109">
        <v>62</v>
      </c>
      <c r="F44" s="94">
        <f t="shared" si="16"/>
        <v>721</v>
      </c>
      <c r="G44" s="95">
        <v>365</v>
      </c>
      <c r="H44" s="110">
        <v>356</v>
      </c>
      <c r="I44" s="96">
        <v>97</v>
      </c>
      <c r="J44" s="95">
        <f t="shared" si="17"/>
        <v>48</v>
      </c>
      <c r="K44" s="95">
        <v>10</v>
      </c>
      <c r="L44" s="95">
        <v>38</v>
      </c>
    </row>
    <row r="45" spans="1:12" ht="15" customHeight="1">
      <c r="A45" s="100">
        <v>28</v>
      </c>
      <c r="B45" s="94">
        <f t="shared" si="15"/>
        <v>437</v>
      </c>
      <c r="C45" s="95">
        <v>223</v>
      </c>
      <c r="D45" s="95">
        <v>214</v>
      </c>
      <c r="E45" s="109">
        <v>63</v>
      </c>
      <c r="F45" s="94">
        <f t="shared" si="16"/>
        <v>423</v>
      </c>
      <c r="G45" s="95">
        <v>210</v>
      </c>
      <c r="H45" s="110">
        <v>213</v>
      </c>
      <c r="I45" s="96">
        <v>98</v>
      </c>
      <c r="J45" s="95">
        <f t="shared" si="17"/>
        <v>23</v>
      </c>
      <c r="K45" s="95">
        <v>5</v>
      </c>
      <c r="L45" s="95">
        <v>18</v>
      </c>
    </row>
    <row r="46" spans="1:12" ht="15" customHeight="1">
      <c r="A46" s="100">
        <v>29</v>
      </c>
      <c r="B46" s="94">
        <f t="shared" si="15"/>
        <v>436</v>
      </c>
      <c r="C46" s="95">
        <v>221</v>
      </c>
      <c r="D46" s="95">
        <v>215</v>
      </c>
      <c r="E46" s="109">
        <v>64</v>
      </c>
      <c r="F46" s="94">
        <f t="shared" si="16"/>
        <v>473</v>
      </c>
      <c r="G46" s="95">
        <v>220</v>
      </c>
      <c r="H46" s="110">
        <v>253</v>
      </c>
      <c r="I46" s="96">
        <v>99</v>
      </c>
      <c r="J46" s="95">
        <f t="shared" si="17"/>
        <v>16</v>
      </c>
      <c r="K46" s="95">
        <v>4</v>
      </c>
      <c r="L46" s="95">
        <v>12</v>
      </c>
    </row>
    <row r="47" spans="1:12" ht="9.75" customHeight="1">
      <c r="A47" s="100"/>
      <c r="B47" s="94"/>
      <c r="C47" s="95"/>
      <c r="D47" s="95"/>
      <c r="E47" s="109"/>
      <c r="F47" s="94"/>
      <c r="G47" s="95"/>
      <c r="H47" s="110"/>
      <c r="I47" s="96"/>
      <c r="J47" s="95"/>
      <c r="K47" s="95"/>
      <c r="L47" s="95"/>
    </row>
    <row r="48" spans="1:12" ht="15" customHeight="1">
      <c r="A48" s="100" t="s">
        <v>224</v>
      </c>
      <c r="B48" s="94">
        <f aca="true" t="shared" si="18" ref="B48:B53">SUM(C48:D48)</f>
        <v>2402</v>
      </c>
      <c r="C48" s="95">
        <f>SUM(C49:C53)</f>
        <v>1195</v>
      </c>
      <c r="D48" s="95">
        <f>SUM(D49:D53)</f>
        <v>1207</v>
      </c>
      <c r="E48" s="109" t="s">
        <v>225</v>
      </c>
      <c r="F48" s="94">
        <f aca="true" t="shared" si="19" ref="F48:F53">SUM(G48:H48)</f>
        <v>2823</v>
      </c>
      <c r="G48" s="95">
        <f>SUM(G49:G53)</f>
        <v>1356</v>
      </c>
      <c r="H48" s="110">
        <f>SUM(H49:H53)</f>
        <v>1467</v>
      </c>
      <c r="I48" s="96" t="s">
        <v>226</v>
      </c>
      <c r="J48" s="95">
        <f>SUM(K48:L48)</f>
        <v>21</v>
      </c>
      <c r="K48" s="95">
        <v>3</v>
      </c>
      <c r="L48" s="95">
        <v>18</v>
      </c>
    </row>
    <row r="49" spans="1:12" ht="15" customHeight="1">
      <c r="A49" s="100">
        <v>30</v>
      </c>
      <c r="B49" s="94">
        <f t="shared" si="18"/>
        <v>467</v>
      </c>
      <c r="C49" s="95">
        <v>246</v>
      </c>
      <c r="D49" s="95">
        <v>221</v>
      </c>
      <c r="E49" s="109">
        <v>65</v>
      </c>
      <c r="F49" s="94">
        <f t="shared" si="19"/>
        <v>642</v>
      </c>
      <c r="G49" s="95">
        <v>324</v>
      </c>
      <c r="H49" s="110">
        <v>318</v>
      </c>
      <c r="I49" s="96"/>
      <c r="J49" s="95"/>
      <c r="K49" s="95"/>
      <c r="L49" s="95"/>
    </row>
    <row r="50" spans="1:12" ht="15" customHeight="1">
      <c r="A50" s="100">
        <v>31</v>
      </c>
      <c r="B50" s="94">
        <f t="shared" si="18"/>
        <v>480</v>
      </c>
      <c r="C50" s="95">
        <v>253</v>
      </c>
      <c r="D50" s="95">
        <v>227</v>
      </c>
      <c r="E50" s="109">
        <v>66</v>
      </c>
      <c r="F50" s="94">
        <f t="shared" si="19"/>
        <v>532</v>
      </c>
      <c r="G50" s="95">
        <v>251</v>
      </c>
      <c r="H50" s="110">
        <v>281</v>
      </c>
      <c r="I50" s="96"/>
      <c r="J50" s="95"/>
      <c r="K50" s="95"/>
      <c r="L50" s="95"/>
    </row>
    <row r="51" spans="1:12" ht="15" customHeight="1">
      <c r="A51" s="100">
        <v>32</v>
      </c>
      <c r="B51" s="94">
        <f t="shared" si="18"/>
        <v>463</v>
      </c>
      <c r="C51" s="95">
        <v>220</v>
      </c>
      <c r="D51" s="95">
        <v>243</v>
      </c>
      <c r="E51" s="109">
        <v>67</v>
      </c>
      <c r="F51" s="94">
        <f t="shared" si="19"/>
        <v>602</v>
      </c>
      <c r="G51" s="95">
        <v>301</v>
      </c>
      <c r="H51" s="110">
        <v>301</v>
      </c>
      <c r="I51" s="96"/>
      <c r="J51" s="95"/>
      <c r="K51" s="95"/>
      <c r="L51" s="95"/>
    </row>
    <row r="52" spans="1:12" ht="15" customHeight="1">
      <c r="A52" s="100">
        <v>33</v>
      </c>
      <c r="B52" s="94">
        <f t="shared" si="18"/>
        <v>505</v>
      </c>
      <c r="C52" s="95">
        <v>245</v>
      </c>
      <c r="D52" s="95">
        <v>260</v>
      </c>
      <c r="E52" s="109">
        <v>68</v>
      </c>
      <c r="F52" s="94">
        <f t="shared" si="19"/>
        <v>561</v>
      </c>
      <c r="G52" s="95">
        <v>259</v>
      </c>
      <c r="H52" s="110">
        <v>302</v>
      </c>
      <c r="I52" s="96" t="s">
        <v>227</v>
      </c>
      <c r="J52" s="95">
        <f>SUM(K52:L52)</f>
        <v>45352</v>
      </c>
      <c r="K52" s="95">
        <f>C6+C13+C20+C27+C34+C41+C48+G6+G13+G20+G27+G34+G41+G48+K6+K13+K20+K27+K34+K41+K48</f>
        <v>21765</v>
      </c>
      <c r="L52" s="95">
        <f>D6+D13+D20+D27+D34+D41+D48+H6+H13+H20+H27+H34+H41+H48+L6+L13+L20+L27+L34+L41+L48</f>
        <v>23587</v>
      </c>
    </row>
    <row r="53" spans="1:12" ht="15" customHeight="1">
      <c r="A53" s="100">
        <v>34</v>
      </c>
      <c r="B53" s="94">
        <f t="shared" si="18"/>
        <v>487</v>
      </c>
      <c r="C53" s="95">
        <v>231</v>
      </c>
      <c r="D53" s="95">
        <v>256</v>
      </c>
      <c r="E53" s="109">
        <v>69</v>
      </c>
      <c r="F53" s="94">
        <f t="shared" si="19"/>
        <v>486</v>
      </c>
      <c r="G53" s="95">
        <v>221</v>
      </c>
      <c r="H53" s="110">
        <v>265</v>
      </c>
      <c r="I53" s="96" t="s">
        <v>228</v>
      </c>
      <c r="J53" s="101">
        <v>46.69</v>
      </c>
      <c r="K53" s="101">
        <v>44.57</v>
      </c>
      <c r="L53" s="101">
        <v>48.65</v>
      </c>
    </row>
    <row r="54" spans="1:12" ht="9.75" customHeight="1" thickBot="1">
      <c r="A54" s="102"/>
      <c r="B54" s="103"/>
      <c r="C54" s="104"/>
      <c r="D54" s="104"/>
      <c r="E54" s="111"/>
      <c r="F54" s="103"/>
      <c r="G54" s="104"/>
      <c r="H54" s="112"/>
      <c r="I54" s="105"/>
      <c r="J54" s="106"/>
      <c r="K54" s="106"/>
      <c r="L54" s="106"/>
    </row>
    <row r="55" spans="1:12" s="63" customFormat="1" ht="15" customHeight="1">
      <c r="A55" s="107" t="s">
        <v>229</v>
      </c>
      <c r="B55" s="107"/>
      <c r="C55" s="107"/>
      <c r="D55" s="107"/>
      <c r="E55" s="107"/>
      <c r="F55" s="107"/>
      <c r="G55" s="107"/>
      <c r="H55" s="107"/>
      <c r="I55" s="107"/>
      <c r="J55" s="107"/>
      <c r="K55" s="107"/>
      <c r="L55" s="107"/>
    </row>
    <row r="56" spans="1:12" s="63" customFormat="1" ht="15" customHeight="1">
      <c r="A56" s="107" t="s">
        <v>230</v>
      </c>
      <c r="B56" s="107"/>
      <c r="C56" s="107"/>
      <c r="D56" s="107"/>
      <c r="E56" s="107"/>
      <c r="F56" s="107"/>
      <c r="G56" s="107"/>
      <c r="H56" s="107"/>
      <c r="I56" s="107"/>
      <c r="J56" s="107"/>
      <c r="K56" s="107"/>
      <c r="L56" s="107"/>
    </row>
  </sheetData>
  <hyperlinks>
    <hyperlink ref="L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P42"/>
  <sheetViews>
    <sheetView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0" width="10.625" style="27" customWidth="1"/>
    <col min="11" max="11" width="10.625" style="29" customWidth="1"/>
    <col min="12" max="16384" width="10.625" style="27" customWidth="1"/>
  </cols>
  <sheetData>
    <row r="1" spans="1:16" s="22" customFormat="1" ht="15" customHeight="1">
      <c r="A1" s="21" t="s">
        <v>19</v>
      </c>
      <c r="B1" s="21"/>
      <c r="C1" s="21"/>
      <c r="D1" s="21"/>
      <c r="E1" s="21"/>
      <c r="F1" s="60"/>
      <c r="G1" s="60"/>
      <c r="H1" s="60"/>
      <c r="I1" s="60"/>
      <c r="J1" s="60"/>
      <c r="L1" s="60"/>
      <c r="M1" s="60"/>
      <c r="N1" s="60"/>
      <c r="O1" s="60"/>
      <c r="P1" s="60"/>
    </row>
    <row r="2" spans="1:16" s="183" customFormat="1" ht="15" customHeight="1">
      <c r="A2" s="184"/>
      <c r="B2" s="184"/>
      <c r="C2" s="184"/>
      <c r="D2" s="184"/>
      <c r="E2" s="176" t="s">
        <v>596</v>
      </c>
      <c r="F2" s="189"/>
      <c r="G2" s="189"/>
      <c r="H2" s="189"/>
      <c r="I2" s="189"/>
      <c r="J2" s="189"/>
      <c r="K2" s="176" t="s">
        <v>596</v>
      </c>
      <c r="L2" s="189"/>
      <c r="M2" s="189"/>
      <c r="N2" s="189"/>
      <c r="O2" s="189"/>
      <c r="P2" s="189"/>
    </row>
    <row r="3" spans="1:16" ht="15" customHeight="1" thickBot="1">
      <c r="A3" s="33"/>
      <c r="B3" s="33"/>
      <c r="C3" s="33"/>
      <c r="D3" s="33"/>
      <c r="E3" s="23"/>
      <c r="F3" s="23"/>
      <c r="G3" s="23"/>
      <c r="H3" s="23"/>
      <c r="I3" s="23"/>
      <c r="J3" s="23"/>
      <c r="K3" s="125"/>
      <c r="L3" s="23"/>
      <c r="M3" s="23"/>
      <c r="N3" s="23"/>
      <c r="O3" s="23"/>
      <c r="P3" s="23"/>
    </row>
    <row r="4" spans="1:15" ht="15" customHeight="1">
      <c r="A4" s="2" t="s">
        <v>20</v>
      </c>
      <c r="B4" s="3" t="s">
        <v>7</v>
      </c>
      <c r="C4" s="3" t="s">
        <v>8</v>
      </c>
      <c r="D4" s="3" t="s">
        <v>9</v>
      </c>
      <c r="E4" s="3" t="s">
        <v>10</v>
      </c>
      <c r="F4" s="4" t="s">
        <v>11</v>
      </c>
      <c r="G4" s="4" t="s">
        <v>12</v>
      </c>
      <c r="H4" s="4" t="s">
        <v>13</v>
      </c>
      <c r="I4" s="4" t="s">
        <v>14</v>
      </c>
      <c r="J4" s="4" t="s">
        <v>15</v>
      </c>
      <c r="K4" s="121" t="s">
        <v>231</v>
      </c>
      <c r="L4" s="33"/>
      <c r="M4" s="33"/>
      <c r="N4" s="33"/>
      <c r="O4" s="33"/>
    </row>
    <row r="5" spans="1:11" ht="9.75" customHeight="1">
      <c r="A5" s="87"/>
      <c r="B5" s="81"/>
      <c r="C5" s="81"/>
      <c r="D5" s="81"/>
      <c r="E5" s="81"/>
      <c r="F5" s="81"/>
      <c r="G5" s="81"/>
      <c r="H5" s="81"/>
      <c r="I5" s="81"/>
      <c r="J5" s="81"/>
      <c r="K5" s="122"/>
    </row>
    <row r="6" spans="1:11" ht="15" customHeight="1">
      <c r="A6" s="88" t="s">
        <v>206</v>
      </c>
      <c r="B6" s="84">
        <v>1977</v>
      </c>
      <c r="C6" s="84">
        <v>1943</v>
      </c>
      <c r="D6" s="84">
        <v>1940</v>
      </c>
      <c r="E6" s="84">
        <v>1890</v>
      </c>
      <c r="F6" s="84">
        <v>1833</v>
      </c>
      <c r="G6" s="84">
        <v>1819</v>
      </c>
      <c r="H6" s="84">
        <v>1733</v>
      </c>
      <c r="I6" s="84">
        <v>1694</v>
      </c>
      <c r="J6" s="84">
        <v>1642</v>
      </c>
      <c r="K6" s="123">
        <v>1613</v>
      </c>
    </row>
    <row r="7" spans="1:11" ht="15" customHeight="1">
      <c r="A7" s="88" t="s">
        <v>209</v>
      </c>
      <c r="B7" s="84">
        <v>2490</v>
      </c>
      <c r="C7" s="84">
        <v>2411</v>
      </c>
      <c r="D7" s="84">
        <v>2275</v>
      </c>
      <c r="E7" s="84">
        <v>2269</v>
      </c>
      <c r="F7" s="84">
        <v>2203</v>
      </c>
      <c r="G7" s="84">
        <v>2091</v>
      </c>
      <c r="H7" s="84">
        <v>2055</v>
      </c>
      <c r="I7" s="84">
        <v>2014</v>
      </c>
      <c r="J7" s="84">
        <v>1947</v>
      </c>
      <c r="K7" s="123">
        <v>1866</v>
      </c>
    </row>
    <row r="8" spans="1:11" ht="15" customHeight="1">
      <c r="A8" s="88" t="s">
        <v>212</v>
      </c>
      <c r="B8" s="84">
        <v>2982</v>
      </c>
      <c r="C8" s="84">
        <v>2859</v>
      </c>
      <c r="D8" s="84">
        <v>2829</v>
      </c>
      <c r="E8" s="84">
        <v>2716</v>
      </c>
      <c r="F8" s="84">
        <v>2590</v>
      </c>
      <c r="G8" s="84">
        <v>2546</v>
      </c>
      <c r="H8" s="84">
        <v>2465</v>
      </c>
      <c r="I8" s="84">
        <v>2335</v>
      </c>
      <c r="J8" s="84">
        <v>2296</v>
      </c>
      <c r="K8" s="123">
        <v>2228</v>
      </c>
    </row>
    <row r="9" spans="1:11" ht="15" customHeight="1">
      <c r="A9" s="88" t="s">
        <v>215</v>
      </c>
      <c r="B9" s="84">
        <v>2955</v>
      </c>
      <c r="C9" s="84">
        <v>3026</v>
      </c>
      <c r="D9" s="84">
        <v>3046</v>
      </c>
      <c r="E9" s="84">
        <v>3012</v>
      </c>
      <c r="F9" s="84">
        <v>2971</v>
      </c>
      <c r="G9" s="84">
        <v>2887</v>
      </c>
      <c r="H9" s="84">
        <v>2766</v>
      </c>
      <c r="I9" s="84">
        <v>2715</v>
      </c>
      <c r="J9" s="84">
        <v>2590</v>
      </c>
      <c r="K9" s="123">
        <v>2491</v>
      </c>
    </row>
    <row r="10" spans="1:11" ht="9.75" customHeight="1">
      <c r="A10" s="88"/>
      <c r="B10" s="84"/>
      <c r="C10" s="84"/>
      <c r="D10" s="84"/>
      <c r="E10" s="84"/>
      <c r="F10" s="84"/>
      <c r="G10" s="84"/>
      <c r="H10" s="84"/>
      <c r="I10" s="84"/>
      <c r="J10" s="84"/>
      <c r="K10" s="123"/>
    </row>
    <row r="11" spans="1:11" ht="15" customHeight="1">
      <c r="A11" s="88" t="s">
        <v>218</v>
      </c>
      <c r="B11" s="84">
        <v>2769</v>
      </c>
      <c r="C11" s="84">
        <v>2716</v>
      </c>
      <c r="D11" s="84">
        <v>2712</v>
      </c>
      <c r="E11" s="84">
        <v>2676</v>
      </c>
      <c r="F11" s="84">
        <v>2678</v>
      </c>
      <c r="G11" s="84">
        <v>2677</v>
      </c>
      <c r="H11" s="84">
        <v>2731</v>
      </c>
      <c r="I11" s="84">
        <v>2664</v>
      </c>
      <c r="J11" s="84">
        <v>2608</v>
      </c>
      <c r="K11" s="123">
        <v>2488</v>
      </c>
    </row>
    <row r="12" spans="1:11" ht="15" customHeight="1">
      <c r="A12" s="88" t="s">
        <v>221</v>
      </c>
      <c r="B12" s="84">
        <v>2690</v>
      </c>
      <c r="C12" s="84">
        <v>2685</v>
      </c>
      <c r="D12" s="84">
        <v>2765</v>
      </c>
      <c r="E12" s="84">
        <v>2730</v>
      </c>
      <c r="F12" s="84">
        <v>2633</v>
      </c>
      <c r="G12" s="84">
        <v>2567</v>
      </c>
      <c r="H12" s="84">
        <v>2467</v>
      </c>
      <c r="I12" s="84">
        <v>2383</v>
      </c>
      <c r="J12" s="84">
        <v>2323</v>
      </c>
      <c r="K12" s="123">
        <v>2314</v>
      </c>
    </row>
    <row r="13" spans="1:11" ht="15" customHeight="1">
      <c r="A13" s="88" t="s">
        <v>224</v>
      </c>
      <c r="B13" s="84">
        <v>2352</v>
      </c>
      <c r="C13" s="84">
        <v>2417</v>
      </c>
      <c r="D13" s="84">
        <v>2543</v>
      </c>
      <c r="E13" s="84">
        <v>2590</v>
      </c>
      <c r="F13" s="84">
        <v>2651</v>
      </c>
      <c r="G13" s="84">
        <v>2644</v>
      </c>
      <c r="H13" s="84">
        <v>2602</v>
      </c>
      <c r="I13" s="84">
        <v>2633</v>
      </c>
      <c r="J13" s="84">
        <v>2532</v>
      </c>
      <c r="K13" s="123">
        <v>2413</v>
      </c>
    </row>
    <row r="14" spans="1:11" ht="15" customHeight="1">
      <c r="A14" s="88" t="s">
        <v>207</v>
      </c>
      <c r="B14" s="84">
        <v>2673</v>
      </c>
      <c r="C14" s="84">
        <v>2649</v>
      </c>
      <c r="D14" s="84">
        <v>2478</v>
      </c>
      <c r="E14" s="84">
        <v>2502</v>
      </c>
      <c r="F14" s="84">
        <v>2484</v>
      </c>
      <c r="G14" s="84">
        <v>2413</v>
      </c>
      <c r="H14" s="84">
        <v>2475</v>
      </c>
      <c r="I14" s="84">
        <v>2550</v>
      </c>
      <c r="J14" s="84">
        <v>2595</v>
      </c>
      <c r="K14" s="123">
        <v>2644</v>
      </c>
    </row>
    <row r="15" spans="1:11" ht="9.75" customHeight="1">
      <c r="A15" s="88"/>
      <c r="B15" s="84"/>
      <c r="C15" s="84"/>
      <c r="D15" s="84"/>
      <c r="E15" s="84"/>
      <c r="F15" s="84"/>
      <c r="G15" s="84"/>
      <c r="H15" s="84"/>
      <c r="I15" s="84"/>
      <c r="J15" s="84"/>
      <c r="K15" s="123"/>
    </row>
    <row r="16" spans="1:11" ht="15" customHeight="1">
      <c r="A16" s="88" t="s">
        <v>210</v>
      </c>
      <c r="B16" s="84">
        <v>2988</v>
      </c>
      <c r="C16" s="84">
        <v>2933</v>
      </c>
      <c r="D16" s="84">
        <v>2939</v>
      </c>
      <c r="E16" s="84">
        <v>2888</v>
      </c>
      <c r="F16" s="84">
        <v>2788</v>
      </c>
      <c r="G16" s="84">
        <v>2738</v>
      </c>
      <c r="H16" s="84">
        <v>2660</v>
      </c>
      <c r="I16" s="84">
        <v>2507</v>
      </c>
      <c r="J16" s="84">
        <v>2488</v>
      </c>
      <c r="K16" s="123">
        <v>2451</v>
      </c>
    </row>
    <row r="17" spans="1:11" ht="15" customHeight="1">
      <c r="A17" s="88" t="s">
        <v>213</v>
      </c>
      <c r="B17" s="84">
        <v>3415</v>
      </c>
      <c r="C17" s="84">
        <v>3283</v>
      </c>
      <c r="D17" s="84">
        <v>3183</v>
      </c>
      <c r="E17" s="84">
        <v>3102</v>
      </c>
      <c r="F17" s="84">
        <v>3053</v>
      </c>
      <c r="G17" s="84">
        <v>2996</v>
      </c>
      <c r="H17" s="84">
        <v>2953</v>
      </c>
      <c r="I17" s="84">
        <v>2905</v>
      </c>
      <c r="J17" s="84">
        <v>2863</v>
      </c>
      <c r="K17" s="123">
        <v>2772</v>
      </c>
    </row>
    <row r="18" spans="1:11" ht="15" customHeight="1">
      <c r="A18" s="88" t="s">
        <v>216</v>
      </c>
      <c r="B18" s="84">
        <v>3387</v>
      </c>
      <c r="C18" s="84">
        <v>3786</v>
      </c>
      <c r="D18" s="84">
        <v>3950</v>
      </c>
      <c r="E18" s="84">
        <v>3751</v>
      </c>
      <c r="F18" s="84">
        <v>3588</v>
      </c>
      <c r="G18" s="84">
        <v>3443</v>
      </c>
      <c r="H18" s="84">
        <v>3277</v>
      </c>
      <c r="I18" s="84">
        <v>3170</v>
      </c>
      <c r="J18" s="84">
        <v>3072</v>
      </c>
      <c r="K18" s="123">
        <v>3015</v>
      </c>
    </row>
    <row r="19" spans="1:11" ht="15" customHeight="1">
      <c r="A19" s="88" t="s">
        <v>219</v>
      </c>
      <c r="B19" s="84">
        <v>2852</v>
      </c>
      <c r="C19" s="84">
        <v>2706</v>
      </c>
      <c r="D19" s="84">
        <v>2639</v>
      </c>
      <c r="E19" s="84">
        <v>2946</v>
      </c>
      <c r="F19" s="84">
        <v>3224</v>
      </c>
      <c r="G19" s="84">
        <v>3466</v>
      </c>
      <c r="H19" s="84">
        <v>3853</v>
      </c>
      <c r="I19" s="84">
        <v>3993</v>
      </c>
      <c r="J19" s="84">
        <v>3760</v>
      </c>
      <c r="K19" s="123">
        <v>3577</v>
      </c>
    </row>
    <row r="20" spans="1:11" ht="9.75" customHeight="1">
      <c r="A20" s="88"/>
      <c r="B20" s="84"/>
      <c r="C20" s="84"/>
      <c r="D20" s="84"/>
      <c r="E20" s="84"/>
      <c r="F20" s="84"/>
      <c r="G20" s="84"/>
      <c r="H20" s="84"/>
      <c r="I20" s="84"/>
      <c r="J20" s="84"/>
      <c r="K20" s="123"/>
    </row>
    <row r="21" spans="1:11" ht="15" customHeight="1">
      <c r="A21" s="88" t="s">
        <v>222</v>
      </c>
      <c r="B21" s="84">
        <v>2877</v>
      </c>
      <c r="C21" s="84">
        <v>2758</v>
      </c>
      <c r="D21" s="84">
        <v>2784</v>
      </c>
      <c r="E21" s="84">
        <v>2745</v>
      </c>
      <c r="F21" s="84">
        <v>2810</v>
      </c>
      <c r="G21" s="84">
        <v>2918</v>
      </c>
      <c r="H21" s="84">
        <v>2747</v>
      </c>
      <c r="I21" s="84">
        <v>2668</v>
      </c>
      <c r="J21" s="84">
        <v>2972</v>
      </c>
      <c r="K21" s="123">
        <v>3254</v>
      </c>
    </row>
    <row r="22" spans="1:11" ht="15" customHeight="1">
      <c r="A22" s="88" t="s">
        <v>225</v>
      </c>
      <c r="B22" s="84">
        <v>3198</v>
      </c>
      <c r="C22" s="84">
        <v>3159</v>
      </c>
      <c r="D22" s="84">
        <v>3111</v>
      </c>
      <c r="E22" s="84">
        <v>3030</v>
      </c>
      <c r="F22" s="84">
        <v>2912</v>
      </c>
      <c r="G22" s="84">
        <v>2804</v>
      </c>
      <c r="H22" s="84">
        <v>2691</v>
      </c>
      <c r="I22" s="84">
        <v>2707</v>
      </c>
      <c r="J22" s="84">
        <v>2669</v>
      </c>
      <c r="K22" s="123">
        <v>2719</v>
      </c>
    </row>
    <row r="23" spans="1:11" ht="15" customHeight="1">
      <c r="A23" s="88" t="s">
        <v>208</v>
      </c>
      <c r="B23" s="84">
        <v>3144</v>
      </c>
      <c r="C23" s="84">
        <v>3180</v>
      </c>
      <c r="D23" s="84">
        <v>3113</v>
      </c>
      <c r="E23" s="84">
        <v>3098</v>
      </c>
      <c r="F23" s="84">
        <v>3020</v>
      </c>
      <c r="G23" s="84">
        <v>2993</v>
      </c>
      <c r="H23" s="84">
        <v>2966</v>
      </c>
      <c r="I23" s="84">
        <v>2941</v>
      </c>
      <c r="J23" s="84">
        <v>2867</v>
      </c>
      <c r="K23" s="123">
        <v>2747</v>
      </c>
    </row>
    <row r="24" spans="1:11" ht="15" customHeight="1">
      <c r="A24" s="88" t="s">
        <v>211</v>
      </c>
      <c r="B24" s="84">
        <v>2216</v>
      </c>
      <c r="C24" s="84">
        <v>2351</v>
      </c>
      <c r="D24" s="84">
        <v>2561</v>
      </c>
      <c r="E24" s="84">
        <v>2676</v>
      </c>
      <c r="F24" s="84">
        <v>2758</v>
      </c>
      <c r="G24" s="84">
        <v>2766</v>
      </c>
      <c r="H24" s="84">
        <v>2815</v>
      </c>
      <c r="I24" s="84">
        <v>2759</v>
      </c>
      <c r="J24" s="84">
        <v>2754</v>
      </c>
      <c r="K24" s="123">
        <v>2720</v>
      </c>
    </row>
    <row r="25" spans="1:11" ht="9.75" customHeight="1">
      <c r="A25" s="88"/>
      <c r="B25" s="84"/>
      <c r="C25" s="84"/>
      <c r="D25" s="84"/>
      <c r="E25" s="84"/>
      <c r="F25" s="84"/>
      <c r="G25" s="84"/>
      <c r="H25" s="84"/>
      <c r="I25" s="84"/>
      <c r="J25" s="84"/>
      <c r="K25" s="123"/>
    </row>
    <row r="26" spans="1:11" ht="15" customHeight="1">
      <c r="A26" s="88" t="s">
        <v>214</v>
      </c>
      <c r="B26" s="84">
        <v>1425</v>
      </c>
      <c r="C26" s="84">
        <v>1476</v>
      </c>
      <c r="D26" s="84">
        <v>1513</v>
      </c>
      <c r="E26" s="84">
        <v>1595</v>
      </c>
      <c r="F26" s="84">
        <v>1709</v>
      </c>
      <c r="G26" s="84">
        <v>1812</v>
      </c>
      <c r="H26" s="84">
        <v>1928</v>
      </c>
      <c r="I26" s="84">
        <v>2097</v>
      </c>
      <c r="J26" s="84">
        <v>2174</v>
      </c>
      <c r="K26" s="123">
        <v>2257</v>
      </c>
    </row>
    <row r="27" spans="1:11" ht="15" customHeight="1">
      <c r="A27" s="88" t="s">
        <v>217</v>
      </c>
      <c r="B27" s="84">
        <v>885</v>
      </c>
      <c r="C27" s="84">
        <v>897</v>
      </c>
      <c r="D27" s="84">
        <v>910</v>
      </c>
      <c r="E27" s="84">
        <v>938</v>
      </c>
      <c r="F27" s="84">
        <v>966</v>
      </c>
      <c r="G27" s="84">
        <v>995</v>
      </c>
      <c r="H27" s="84">
        <v>1037</v>
      </c>
      <c r="I27" s="84">
        <v>1066</v>
      </c>
      <c r="J27" s="84">
        <v>1107</v>
      </c>
      <c r="K27" s="123">
        <v>1170</v>
      </c>
    </row>
    <row r="28" spans="1:11" ht="15" customHeight="1">
      <c r="A28" s="88" t="s">
        <v>220</v>
      </c>
      <c r="B28" s="84">
        <v>349</v>
      </c>
      <c r="C28" s="84">
        <v>399</v>
      </c>
      <c r="D28" s="84">
        <v>435</v>
      </c>
      <c r="E28" s="84">
        <v>435</v>
      </c>
      <c r="F28" s="84">
        <v>465</v>
      </c>
      <c r="G28" s="84">
        <v>468</v>
      </c>
      <c r="H28" s="84">
        <v>480</v>
      </c>
      <c r="I28" s="84">
        <v>484</v>
      </c>
      <c r="J28" s="84">
        <v>517</v>
      </c>
      <c r="K28" s="123">
        <v>526</v>
      </c>
    </row>
    <row r="29" spans="1:11" ht="15" customHeight="1">
      <c r="A29" s="88" t="s">
        <v>223</v>
      </c>
      <c r="B29" s="84">
        <v>73</v>
      </c>
      <c r="C29" s="84">
        <v>83</v>
      </c>
      <c r="D29" s="84">
        <v>83</v>
      </c>
      <c r="E29" s="84">
        <v>102</v>
      </c>
      <c r="F29" s="84">
        <v>120</v>
      </c>
      <c r="G29" s="84">
        <v>121</v>
      </c>
      <c r="H29" s="84">
        <v>146</v>
      </c>
      <c r="I29" s="84">
        <v>171</v>
      </c>
      <c r="J29" s="84">
        <v>176</v>
      </c>
      <c r="K29" s="123">
        <v>183</v>
      </c>
    </row>
    <row r="30" spans="1:11" ht="9.75" customHeight="1">
      <c r="A30" s="88"/>
      <c r="B30" s="84"/>
      <c r="C30" s="84"/>
      <c r="D30" s="84"/>
      <c r="E30" s="84"/>
      <c r="F30" s="84"/>
      <c r="G30" s="84"/>
      <c r="H30" s="84"/>
      <c r="I30" s="84"/>
      <c r="J30" s="84"/>
      <c r="K30" s="123"/>
    </row>
    <row r="31" spans="1:11" ht="15" customHeight="1">
      <c r="A31" s="88" t="s">
        <v>226</v>
      </c>
      <c r="B31" s="84">
        <v>7</v>
      </c>
      <c r="C31" s="84">
        <v>9</v>
      </c>
      <c r="D31" s="84">
        <v>8</v>
      </c>
      <c r="E31" s="84">
        <v>11</v>
      </c>
      <c r="F31" s="84">
        <v>14</v>
      </c>
      <c r="G31" s="84">
        <v>14</v>
      </c>
      <c r="H31" s="84">
        <v>18</v>
      </c>
      <c r="I31" s="84">
        <v>20</v>
      </c>
      <c r="J31" s="84">
        <v>20</v>
      </c>
      <c r="K31" s="123">
        <v>22</v>
      </c>
    </row>
    <row r="32" spans="1:11" ht="9.75" customHeight="1">
      <c r="A32" s="88"/>
      <c r="B32" s="84"/>
      <c r="C32" s="84"/>
      <c r="D32" s="84"/>
      <c r="E32" s="84"/>
      <c r="F32" s="84"/>
      <c r="G32" s="84"/>
      <c r="H32" s="84"/>
      <c r="I32" s="84"/>
      <c r="J32" s="84"/>
      <c r="K32" s="123"/>
    </row>
    <row r="33" spans="1:11" ht="15" customHeight="1">
      <c r="A33" s="88" t="s">
        <v>232</v>
      </c>
      <c r="B33" s="84">
        <v>7449</v>
      </c>
      <c r="C33" s="84">
        <v>7213</v>
      </c>
      <c r="D33" s="84">
        <v>7044</v>
      </c>
      <c r="E33" s="84">
        <v>6875</v>
      </c>
      <c r="F33" s="84">
        <v>6626</v>
      </c>
      <c r="G33" s="84">
        <v>6456</v>
      </c>
      <c r="H33" s="84">
        <f>SUM(H6:H8)</f>
        <v>6253</v>
      </c>
      <c r="I33" s="84">
        <f>SUM(I6:I8)</f>
        <v>6043</v>
      </c>
      <c r="J33" s="84">
        <f>SUM(J6:J8)</f>
        <v>5885</v>
      </c>
      <c r="K33" s="123">
        <f>SUM(K6:K8)</f>
        <v>5707</v>
      </c>
    </row>
    <row r="34" spans="1:11" ht="15" customHeight="1">
      <c r="A34" s="88" t="s">
        <v>233</v>
      </c>
      <c r="B34" s="84">
        <v>28958</v>
      </c>
      <c r="C34" s="84">
        <v>28959</v>
      </c>
      <c r="D34" s="84">
        <v>29039</v>
      </c>
      <c r="E34" s="84">
        <v>28942</v>
      </c>
      <c r="F34" s="84">
        <v>28880</v>
      </c>
      <c r="G34" s="84">
        <v>28749</v>
      </c>
      <c r="H34" s="84">
        <f>SUM(H9:H21)</f>
        <v>28531</v>
      </c>
      <c r="I34" s="84">
        <f>SUM(I9:I21)</f>
        <v>28188</v>
      </c>
      <c r="J34" s="84">
        <f>SUM(J9:J21)</f>
        <v>27803</v>
      </c>
      <c r="K34" s="123">
        <f>SUM(K9:K21)</f>
        <v>27419</v>
      </c>
    </row>
    <row r="35" spans="1:11" ht="15" customHeight="1">
      <c r="A35" s="88" t="s">
        <v>234</v>
      </c>
      <c r="B35" s="84">
        <v>11297</v>
      </c>
      <c r="C35" s="84">
        <v>11554</v>
      </c>
      <c r="D35" s="84">
        <v>11734</v>
      </c>
      <c r="E35" s="84">
        <v>11885</v>
      </c>
      <c r="F35" s="84">
        <v>11964</v>
      </c>
      <c r="G35" s="84">
        <v>11973</v>
      </c>
      <c r="H35" s="84">
        <f>SUM(H22:H31)</f>
        <v>12081</v>
      </c>
      <c r="I35" s="84">
        <f>SUM(I22:I31)</f>
        <v>12245</v>
      </c>
      <c r="J35" s="84">
        <f>SUM(J22:J31)</f>
        <v>12284</v>
      </c>
      <c r="K35" s="123">
        <f>SUM(K22:K31)</f>
        <v>12344</v>
      </c>
    </row>
    <row r="36" spans="1:11" ht="9.75" customHeight="1">
      <c r="A36" s="88"/>
      <c r="B36" s="84"/>
      <c r="C36" s="84"/>
      <c r="D36" s="84"/>
      <c r="E36" s="84"/>
      <c r="F36" s="84"/>
      <c r="G36" s="84"/>
      <c r="H36" s="84"/>
      <c r="I36" s="84"/>
      <c r="J36" s="84"/>
      <c r="K36" s="123"/>
    </row>
    <row r="37" spans="1:11" ht="15" customHeight="1">
      <c r="A37" s="88" t="s">
        <v>227</v>
      </c>
      <c r="B37" s="84">
        <f aca="true" t="shared" si="0" ref="B37:G37">SUM(B33:B36)</f>
        <v>47704</v>
      </c>
      <c r="C37" s="84">
        <f t="shared" si="0"/>
        <v>47726</v>
      </c>
      <c r="D37" s="84">
        <f t="shared" si="0"/>
        <v>47817</v>
      </c>
      <c r="E37" s="84">
        <f t="shared" si="0"/>
        <v>47702</v>
      </c>
      <c r="F37" s="84">
        <f t="shared" si="0"/>
        <v>47470</v>
      </c>
      <c r="G37" s="84">
        <f t="shared" si="0"/>
        <v>47178</v>
      </c>
      <c r="H37" s="84">
        <f>SUM(H33:H35)</f>
        <v>46865</v>
      </c>
      <c r="I37" s="84">
        <f>SUM(I33:I35)</f>
        <v>46476</v>
      </c>
      <c r="J37" s="84">
        <f>SUM(J33:J35)</f>
        <v>45972</v>
      </c>
      <c r="K37" s="123">
        <f>SUM(K33:K35)</f>
        <v>45470</v>
      </c>
    </row>
    <row r="38" spans="1:11" ht="15" customHeight="1">
      <c r="A38" s="118" t="s">
        <v>228</v>
      </c>
      <c r="B38" s="114">
        <v>43.23</v>
      </c>
      <c r="C38" s="114">
        <v>43.56</v>
      </c>
      <c r="D38" s="114">
        <v>43.84</v>
      </c>
      <c r="E38" s="114">
        <v>44.16</v>
      </c>
      <c r="F38" s="115">
        <v>44.58</v>
      </c>
      <c r="G38" s="115">
        <v>44.94</v>
      </c>
      <c r="H38" s="115">
        <v>45.34</v>
      </c>
      <c r="I38" s="115">
        <v>45.75</v>
      </c>
      <c r="J38" s="115">
        <v>46.13</v>
      </c>
      <c r="K38" s="124">
        <v>46.55</v>
      </c>
    </row>
    <row r="39" spans="1:11" ht="9.75" customHeight="1" thickBot="1">
      <c r="A39" s="119"/>
      <c r="B39" s="116"/>
      <c r="C39" s="116"/>
      <c r="D39" s="116"/>
      <c r="E39" s="116"/>
      <c r="F39" s="117"/>
      <c r="G39" s="117"/>
      <c r="H39" s="117"/>
      <c r="I39" s="117"/>
      <c r="J39" s="117"/>
      <c r="K39" s="90"/>
    </row>
    <row r="40" spans="1:11" s="30" customFormat="1" ht="15" customHeight="1">
      <c r="A40" s="78" t="s">
        <v>235</v>
      </c>
      <c r="B40" s="78"/>
      <c r="C40" s="78"/>
      <c r="D40" s="78"/>
      <c r="E40" s="78"/>
      <c r="F40" s="78"/>
      <c r="G40" s="78"/>
      <c r="H40" s="78"/>
      <c r="I40" s="78"/>
      <c r="J40" s="78"/>
      <c r="K40" s="126"/>
    </row>
    <row r="41" spans="1:11" s="30" customFormat="1" ht="15" customHeight="1">
      <c r="A41" s="78" t="s">
        <v>230</v>
      </c>
      <c r="B41" s="78"/>
      <c r="C41" s="78"/>
      <c r="D41" s="78"/>
      <c r="E41" s="78"/>
      <c r="F41" s="78"/>
      <c r="G41" s="78"/>
      <c r="H41" s="78"/>
      <c r="I41" s="78"/>
      <c r="J41" s="78"/>
      <c r="K41" s="126"/>
    </row>
    <row r="42" ht="15" customHeight="1">
      <c r="F42" s="176"/>
    </row>
  </sheetData>
  <hyperlinks>
    <hyperlink ref="K2" location="目次!A1" tooltip="メニューへ戻ります。" display="戻る"/>
    <hyperlink ref="E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6384" width="10.625" style="27" customWidth="1"/>
  </cols>
  <sheetData>
    <row r="1" spans="1:6" s="22" customFormat="1" ht="15" customHeight="1">
      <c r="A1" s="20" t="s">
        <v>21</v>
      </c>
      <c r="B1" s="20"/>
      <c r="C1" s="20"/>
      <c r="D1" s="20"/>
      <c r="E1" s="20"/>
      <c r="F1" s="20"/>
    </row>
    <row r="2" spans="1:7" s="183" customFormat="1" ht="15" customHeight="1">
      <c r="A2" s="182"/>
      <c r="B2" s="182"/>
      <c r="C2" s="182"/>
      <c r="D2" s="182"/>
      <c r="E2" s="182"/>
      <c r="F2" s="182"/>
      <c r="G2" s="176" t="s">
        <v>596</v>
      </c>
    </row>
    <row r="3" spans="1:7" ht="15" customHeight="1" thickBot="1">
      <c r="A3" s="59"/>
      <c r="B3" s="59"/>
      <c r="C3" s="59"/>
      <c r="D3" s="59"/>
      <c r="E3" s="59"/>
      <c r="F3" s="59"/>
      <c r="G3" s="59"/>
    </row>
    <row r="4" spans="1:7" ht="15" customHeight="1">
      <c r="A4" s="208" t="s">
        <v>22</v>
      </c>
      <c r="B4" s="211" t="s">
        <v>23</v>
      </c>
      <c r="C4" s="212"/>
      <c r="D4" s="213" t="s">
        <v>236</v>
      </c>
      <c r="E4" s="213"/>
      <c r="F4" s="213"/>
      <c r="G4" s="214"/>
    </row>
    <row r="5" spans="1:7" ht="15" customHeight="1">
      <c r="A5" s="209"/>
      <c r="B5" s="215" t="s">
        <v>24</v>
      </c>
      <c r="C5" s="215" t="s">
        <v>25</v>
      </c>
      <c r="D5" s="217" t="s">
        <v>26</v>
      </c>
      <c r="E5" s="218" t="s">
        <v>237</v>
      </c>
      <c r="F5" s="218"/>
      <c r="G5" s="219"/>
    </row>
    <row r="6" spans="1:7" ht="15" customHeight="1">
      <c r="A6" s="210"/>
      <c r="B6" s="216"/>
      <c r="C6" s="216"/>
      <c r="D6" s="217"/>
      <c r="E6" s="1" t="s">
        <v>27</v>
      </c>
      <c r="F6" s="1" t="s">
        <v>5</v>
      </c>
      <c r="G6" s="127" t="s">
        <v>245</v>
      </c>
    </row>
    <row r="7" spans="1:7" ht="15" customHeight="1">
      <c r="A7" s="87" t="s">
        <v>190</v>
      </c>
      <c r="B7" s="81">
        <v>27394</v>
      </c>
      <c r="C7" s="81">
        <v>72553</v>
      </c>
      <c r="D7" s="81">
        <v>14792</v>
      </c>
      <c r="E7" s="81">
        <f aca="true" t="shared" si="0" ref="E7:E13">SUM(F7:G7)</f>
        <v>47281</v>
      </c>
      <c r="F7" s="81">
        <v>22599</v>
      </c>
      <c r="G7" s="81">
        <v>24682</v>
      </c>
    </row>
    <row r="8" spans="1:7" ht="15" customHeight="1">
      <c r="A8" s="88" t="s">
        <v>191</v>
      </c>
      <c r="B8" s="84">
        <v>27392</v>
      </c>
      <c r="C8" s="84">
        <v>72053</v>
      </c>
      <c r="D8" s="84">
        <v>14987</v>
      </c>
      <c r="E8" s="84">
        <f t="shared" si="0"/>
        <v>47284</v>
      </c>
      <c r="F8" s="84">
        <v>22603</v>
      </c>
      <c r="G8" s="84">
        <v>24681</v>
      </c>
    </row>
    <row r="9" spans="1:7" ht="15" customHeight="1">
      <c r="A9" s="88" t="s">
        <v>192</v>
      </c>
      <c r="B9" s="84">
        <v>27420</v>
      </c>
      <c r="C9" s="84">
        <v>71636</v>
      </c>
      <c r="D9" s="84">
        <v>15204</v>
      </c>
      <c r="E9" s="84">
        <f t="shared" si="0"/>
        <v>47300</v>
      </c>
      <c r="F9" s="84">
        <v>22641</v>
      </c>
      <c r="G9" s="84">
        <v>24659</v>
      </c>
    </row>
    <row r="10" spans="1:7" ht="15" customHeight="1">
      <c r="A10" s="88" t="s">
        <v>193</v>
      </c>
      <c r="B10" s="84">
        <v>27457</v>
      </c>
      <c r="C10" s="84">
        <v>71282</v>
      </c>
      <c r="D10" s="84">
        <v>15349</v>
      </c>
      <c r="E10" s="84">
        <f t="shared" si="0"/>
        <v>47217</v>
      </c>
      <c r="F10" s="84">
        <v>22575</v>
      </c>
      <c r="G10" s="84">
        <v>24642</v>
      </c>
    </row>
    <row r="11" spans="1:7" ht="15" customHeight="1">
      <c r="A11" s="88" t="s">
        <v>194</v>
      </c>
      <c r="B11" s="84">
        <v>27417</v>
      </c>
      <c r="C11" s="84">
        <v>70829</v>
      </c>
      <c r="D11" s="84">
        <v>15773</v>
      </c>
      <c r="E11" s="84">
        <f t="shared" si="0"/>
        <v>47470</v>
      </c>
      <c r="F11" s="84">
        <v>22630</v>
      </c>
      <c r="G11" s="84">
        <v>24840</v>
      </c>
    </row>
    <row r="12" spans="1:7" ht="15" customHeight="1">
      <c r="A12" s="88" t="s">
        <v>195</v>
      </c>
      <c r="B12" s="84">
        <v>27415</v>
      </c>
      <c r="C12" s="84">
        <v>70486</v>
      </c>
      <c r="D12" s="84">
        <v>15921</v>
      </c>
      <c r="E12" s="84">
        <f t="shared" si="0"/>
        <v>47178</v>
      </c>
      <c r="F12" s="84">
        <v>22549</v>
      </c>
      <c r="G12" s="84">
        <v>24629</v>
      </c>
    </row>
    <row r="13" spans="1:7" ht="15" customHeight="1">
      <c r="A13" s="88" t="s">
        <v>196</v>
      </c>
      <c r="B13" s="84">
        <v>27380</v>
      </c>
      <c r="C13" s="84">
        <v>70028</v>
      </c>
      <c r="D13" s="84">
        <v>16155</v>
      </c>
      <c r="E13" s="84">
        <f t="shared" si="0"/>
        <v>46865</v>
      </c>
      <c r="F13" s="84">
        <v>22405</v>
      </c>
      <c r="G13" s="84">
        <v>24460</v>
      </c>
    </row>
    <row r="14" spans="1:7" ht="15" customHeight="1">
      <c r="A14" s="88" t="s">
        <v>197</v>
      </c>
      <c r="B14" s="84">
        <v>27339</v>
      </c>
      <c r="C14" s="84">
        <v>69496</v>
      </c>
      <c r="D14" s="84">
        <v>16278</v>
      </c>
      <c r="E14" s="84">
        <f>SUM(F14:G14)</f>
        <v>46476</v>
      </c>
      <c r="F14" s="84">
        <v>22222</v>
      </c>
      <c r="G14" s="84">
        <v>24254</v>
      </c>
    </row>
    <row r="15" spans="1:7" ht="15" customHeight="1">
      <c r="A15" s="88" t="s">
        <v>198</v>
      </c>
      <c r="B15" s="84">
        <v>27284</v>
      </c>
      <c r="C15" s="84">
        <v>68994</v>
      </c>
      <c r="D15" s="84">
        <v>16356</v>
      </c>
      <c r="E15" s="84">
        <f>SUM(F15:G15)</f>
        <v>45972</v>
      </c>
      <c r="F15" s="84">
        <v>22050</v>
      </c>
      <c r="G15" s="84">
        <v>23922</v>
      </c>
    </row>
    <row r="16" spans="1:7" s="29" customFormat="1" ht="15" customHeight="1" thickBot="1">
      <c r="A16" s="89" t="s">
        <v>199</v>
      </c>
      <c r="B16" s="90">
        <v>27189</v>
      </c>
      <c r="C16" s="90">
        <v>68374</v>
      </c>
      <c r="D16" s="90">
        <v>16449</v>
      </c>
      <c r="E16" s="90">
        <f>SUM(F16:G16)</f>
        <v>45470</v>
      </c>
      <c r="F16" s="90">
        <v>21812</v>
      </c>
      <c r="G16" s="90">
        <v>23658</v>
      </c>
    </row>
    <row r="17" spans="1:7" s="30" customFormat="1" ht="15" customHeight="1">
      <c r="A17" s="78" t="s">
        <v>235</v>
      </c>
      <c r="E17" s="78"/>
      <c r="F17" s="78"/>
      <c r="G17" s="78"/>
    </row>
  </sheetData>
  <mergeCells count="7">
    <mergeCell ref="A4:A6"/>
    <mergeCell ref="B4:C4"/>
    <mergeCell ref="D4:G4"/>
    <mergeCell ref="B5:B6"/>
    <mergeCell ref="C5:C6"/>
    <mergeCell ref="D5:D6"/>
    <mergeCell ref="E5:G5"/>
  </mergeCells>
  <hyperlinks>
    <hyperlink ref="G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1" sqref="A1"/>
    </sheetView>
  </sheetViews>
  <sheetFormatPr defaultColWidth="9.00390625" defaultRowHeight="15" customHeight="1"/>
  <cols>
    <col min="1" max="12" width="10.625" style="27" customWidth="1"/>
    <col min="13" max="16384" width="9.00390625" style="27" customWidth="1"/>
  </cols>
  <sheetData>
    <row r="1" spans="1:8" s="22" customFormat="1" ht="15" customHeight="1">
      <c r="A1" s="173" t="s">
        <v>28</v>
      </c>
      <c r="B1" s="173"/>
      <c r="C1" s="173"/>
      <c r="D1" s="173"/>
      <c r="E1" s="173"/>
      <c r="F1" s="173"/>
      <c r="G1" s="173"/>
      <c r="H1" s="173"/>
    </row>
    <row r="2" spans="1:12" s="183" customFormat="1" ht="15" customHeight="1">
      <c r="A2" s="187"/>
      <c r="B2" s="187"/>
      <c r="C2" s="187"/>
      <c r="D2" s="187"/>
      <c r="E2" s="187"/>
      <c r="F2" s="176" t="s">
        <v>596</v>
      </c>
      <c r="H2" s="187"/>
      <c r="L2" s="176" t="s">
        <v>596</v>
      </c>
    </row>
    <row r="3" spans="1:8" ht="15" customHeight="1" thickBot="1">
      <c r="A3" s="49"/>
      <c r="B3" s="49"/>
      <c r="C3" s="49"/>
      <c r="D3" s="49"/>
      <c r="E3" s="49"/>
      <c r="F3" s="49"/>
      <c r="G3" s="49"/>
      <c r="H3" s="49"/>
    </row>
    <row r="4" spans="1:8" ht="15" customHeight="1">
      <c r="A4" s="52" t="s">
        <v>29</v>
      </c>
      <c r="B4" s="53" t="s">
        <v>30</v>
      </c>
      <c r="C4" s="53" t="s">
        <v>31</v>
      </c>
      <c r="D4" s="53" t="s">
        <v>32</v>
      </c>
      <c r="E4" s="53" t="s">
        <v>146</v>
      </c>
      <c r="F4" s="53" t="s">
        <v>147</v>
      </c>
      <c r="G4" s="53" t="s">
        <v>148</v>
      </c>
      <c r="H4" s="54" t="s">
        <v>33</v>
      </c>
    </row>
    <row r="5" spans="1:8" ht="15" customHeight="1">
      <c r="A5" s="55" t="s">
        <v>7</v>
      </c>
      <c r="B5" s="56">
        <f aca="true" t="shared" si="0" ref="B5:B10">SUM(C5:H5)</f>
        <v>423</v>
      </c>
      <c r="C5" s="51">
        <v>165</v>
      </c>
      <c r="D5" s="51">
        <v>19</v>
      </c>
      <c r="E5" s="51">
        <v>7</v>
      </c>
      <c r="F5" s="51">
        <v>3</v>
      </c>
      <c r="G5" s="51">
        <v>3</v>
      </c>
      <c r="H5" s="51">
        <v>226</v>
      </c>
    </row>
    <row r="6" spans="1:8" ht="15" customHeight="1">
      <c r="A6" s="55" t="s">
        <v>8</v>
      </c>
      <c r="B6" s="56">
        <f t="shared" si="0"/>
        <v>444</v>
      </c>
      <c r="C6" s="51">
        <v>167</v>
      </c>
      <c r="D6" s="51">
        <v>29</v>
      </c>
      <c r="E6" s="51">
        <v>6</v>
      </c>
      <c r="F6" s="51">
        <v>3</v>
      </c>
      <c r="G6" s="51">
        <v>3</v>
      </c>
      <c r="H6" s="51">
        <v>236</v>
      </c>
    </row>
    <row r="7" spans="1:8" ht="15" customHeight="1">
      <c r="A7" s="55" t="s">
        <v>9</v>
      </c>
      <c r="B7" s="56">
        <f t="shared" si="0"/>
        <v>517</v>
      </c>
      <c r="C7" s="51">
        <v>141</v>
      </c>
      <c r="D7" s="51">
        <v>51</v>
      </c>
      <c r="E7" s="51">
        <v>3</v>
      </c>
      <c r="F7" s="51">
        <v>5</v>
      </c>
      <c r="G7" s="51">
        <v>3</v>
      </c>
      <c r="H7" s="51">
        <v>314</v>
      </c>
    </row>
    <row r="8" spans="1:8" ht="15" customHeight="1">
      <c r="A8" s="55" t="s">
        <v>10</v>
      </c>
      <c r="B8" s="56">
        <f t="shared" si="0"/>
        <v>485</v>
      </c>
      <c r="C8" s="51">
        <v>137</v>
      </c>
      <c r="D8" s="51">
        <v>64</v>
      </c>
      <c r="E8" s="51">
        <v>4</v>
      </c>
      <c r="F8" s="51">
        <v>3</v>
      </c>
      <c r="G8" s="51">
        <v>3</v>
      </c>
      <c r="H8" s="51">
        <v>274</v>
      </c>
    </row>
    <row r="9" spans="1:8" ht="15" customHeight="1">
      <c r="A9" s="55" t="s">
        <v>11</v>
      </c>
      <c r="B9" s="56">
        <f t="shared" si="0"/>
        <v>529</v>
      </c>
      <c r="C9" s="51">
        <v>136</v>
      </c>
      <c r="D9" s="51">
        <v>75</v>
      </c>
      <c r="E9" s="51">
        <v>6</v>
      </c>
      <c r="F9" s="51">
        <v>5</v>
      </c>
      <c r="G9" s="51">
        <v>3</v>
      </c>
      <c r="H9" s="51">
        <v>304</v>
      </c>
    </row>
    <row r="10" spans="1:8" ht="15" customHeight="1" thickBot="1">
      <c r="A10" s="64" t="s">
        <v>12</v>
      </c>
      <c r="B10" s="57">
        <f t="shared" si="0"/>
        <v>520</v>
      </c>
      <c r="C10" s="58">
        <v>123</v>
      </c>
      <c r="D10" s="58">
        <v>93</v>
      </c>
      <c r="E10" s="58">
        <v>8</v>
      </c>
      <c r="F10" s="58">
        <v>4</v>
      </c>
      <c r="G10" s="58">
        <v>3</v>
      </c>
      <c r="H10" s="58">
        <v>289</v>
      </c>
    </row>
    <row r="11" spans="1:8" s="30" customFormat="1" ht="15" customHeight="1">
      <c r="A11" s="65" t="s">
        <v>34</v>
      </c>
      <c r="B11" s="31"/>
      <c r="C11" s="31"/>
      <c r="D11" s="31"/>
      <c r="E11" s="65"/>
      <c r="F11" s="65"/>
      <c r="G11" s="65"/>
      <c r="H11" s="65"/>
    </row>
    <row r="13" ht="15" customHeight="1" thickBot="1"/>
    <row r="14" spans="1:12" ht="15" customHeight="1">
      <c r="A14" s="77" t="s">
        <v>238</v>
      </c>
      <c r="B14" s="75" t="s">
        <v>239</v>
      </c>
      <c r="C14" s="75" t="s">
        <v>240</v>
      </c>
      <c r="D14" s="75" t="s">
        <v>241</v>
      </c>
      <c r="E14" s="75" t="s">
        <v>35</v>
      </c>
      <c r="F14" s="75" t="s">
        <v>36</v>
      </c>
      <c r="G14" s="75" t="s">
        <v>37</v>
      </c>
      <c r="H14" s="75" t="s">
        <v>242</v>
      </c>
      <c r="I14" s="75" t="s">
        <v>243</v>
      </c>
      <c r="J14" s="75" t="s">
        <v>244</v>
      </c>
      <c r="K14" s="75" t="s">
        <v>38</v>
      </c>
      <c r="L14" s="76" t="s">
        <v>39</v>
      </c>
    </row>
    <row r="15" spans="1:12" ht="15" customHeight="1">
      <c r="A15" s="14" t="s">
        <v>196</v>
      </c>
      <c r="B15" s="27">
        <f>SUM(C15:H15)+SUM(I15:L15)</f>
        <v>552</v>
      </c>
      <c r="C15" s="27">
        <v>112</v>
      </c>
      <c r="D15" s="27">
        <v>117</v>
      </c>
      <c r="E15" s="27">
        <v>56</v>
      </c>
      <c r="F15" s="27">
        <v>10</v>
      </c>
      <c r="G15" s="27">
        <v>29</v>
      </c>
      <c r="H15" s="27">
        <v>4</v>
      </c>
      <c r="I15" s="27">
        <v>9</v>
      </c>
      <c r="J15" s="27">
        <v>179</v>
      </c>
      <c r="K15" s="27">
        <v>7</v>
      </c>
      <c r="L15" s="27">
        <v>29</v>
      </c>
    </row>
    <row r="16" spans="1:12" ht="15" customHeight="1">
      <c r="A16" s="41" t="s">
        <v>197</v>
      </c>
      <c r="B16" s="27">
        <f>SUM(C16:H16)+SUM(I16:L16)</f>
        <v>532</v>
      </c>
      <c r="C16" s="27">
        <v>111</v>
      </c>
      <c r="D16" s="27">
        <v>115</v>
      </c>
      <c r="E16" s="27">
        <v>59</v>
      </c>
      <c r="F16" s="27">
        <v>11</v>
      </c>
      <c r="G16" s="27">
        <v>48</v>
      </c>
      <c r="H16" s="27">
        <v>3</v>
      </c>
      <c r="I16" s="27">
        <v>13</v>
      </c>
      <c r="J16" s="27">
        <v>145</v>
      </c>
      <c r="K16" s="27">
        <v>5</v>
      </c>
      <c r="L16" s="27">
        <v>22</v>
      </c>
    </row>
    <row r="17" spans="1:12" ht="15" customHeight="1">
      <c r="A17" s="41" t="s">
        <v>198</v>
      </c>
      <c r="B17" s="27">
        <f>SUM(C17:H17)+SUM(I17:L17)</f>
        <v>518</v>
      </c>
      <c r="C17" s="27">
        <v>106</v>
      </c>
      <c r="D17" s="27">
        <v>113</v>
      </c>
      <c r="E17" s="27">
        <v>62</v>
      </c>
      <c r="F17" s="27">
        <v>10</v>
      </c>
      <c r="G17" s="27">
        <v>57</v>
      </c>
      <c r="H17" s="27">
        <v>3</v>
      </c>
      <c r="I17" s="27">
        <v>13</v>
      </c>
      <c r="J17" s="27">
        <v>124</v>
      </c>
      <c r="K17" s="27">
        <v>6</v>
      </c>
      <c r="L17" s="27">
        <v>24</v>
      </c>
    </row>
    <row r="18" spans="1:12" s="29" customFormat="1" ht="15" customHeight="1" thickBot="1">
      <c r="A18" s="128" t="s">
        <v>199</v>
      </c>
      <c r="B18" s="40">
        <f>SUM(C18:H18)+SUM(I18:L18)</f>
        <v>549</v>
      </c>
      <c r="C18" s="40">
        <v>101</v>
      </c>
      <c r="D18" s="40">
        <v>101</v>
      </c>
      <c r="E18" s="40">
        <v>45</v>
      </c>
      <c r="F18" s="40">
        <v>11</v>
      </c>
      <c r="G18" s="40">
        <v>59</v>
      </c>
      <c r="H18" s="40">
        <v>6</v>
      </c>
      <c r="I18" s="40">
        <v>12</v>
      </c>
      <c r="J18" s="40">
        <v>176</v>
      </c>
      <c r="K18" s="40">
        <v>10</v>
      </c>
      <c r="L18" s="40">
        <v>28</v>
      </c>
    </row>
    <row r="19" s="30" customFormat="1" ht="15" customHeight="1">
      <c r="A19" s="30" t="s">
        <v>235</v>
      </c>
    </row>
  </sheetData>
  <hyperlinks>
    <hyperlink ref="F2" location="目次!A1" tooltip="メニューへ戻ります。" display="戻る"/>
    <hyperlink ref="L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17"/>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6384" width="10.625" style="27" customWidth="1"/>
  </cols>
  <sheetData>
    <row r="1" spans="1:10" s="22" customFormat="1" ht="15" customHeight="1">
      <c r="A1" s="173" t="s">
        <v>40</v>
      </c>
      <c r="B1" s="173"/>
      <c r="C1" s="173"/>
      <c r="D1" s="173"/>
      <c r="E1" s="173"/>
      <c r="F1" s="173"/>
      <c r="G1" s="173"/>
      <c r="H1" s="173"/>
      <c r="I1" s="173"/>
      <c r="J1" s="48"/>
    </row>
    <row r="2" spans="1:10" s="183" customFormat="1" ht="15" customHeight="1">
      <c r="A2" s="187"/>
      <c r="B2" s="187"/>
      <c r="C2" s="187"/>
      <c r="D2" s="187"/>
      <c r="E2" s="187"/>
      <c r="F2" s="187"/>
      <c r="G2" s="187"/>
      <c r="H2" s="187"/>
      <c r="I2" s="176" t="s">
        <v>596</v>
      </c>
      <c r="J2" s="188"/>
    </row>
    <row r="3" spans="1:10" ht="15" customHeight="1" thickBot="1">
      <c r="A3" s="49"/>
      <c r="B3" s="49"/>
      <c r="C3" s="49"/>
      <c r="D3" s="49"/>
      <c r="E3" s="49"/>
      <c r="F3" s="49"/>
      <c r="G3" s="49"/>
      <c r="H3" s="49"/>
      <c r="I3" s="49"/>
      <c r="J3" s="50"/>
    </row>
    <row r="4" spans="1:9" ht="15" customHeight="1">
      <c r="A4" s="223" t="s">
        <v>29</v>
      </c>
      <c r="B4" s="222" t="s">
        <v>41</v>
      </c>
      <c r="C4" s="222"/>
      <c r="D4" s="222"/>
      <c r="E4" s="191" t="s">
        <v>42</v>
      </c>
      <c r="F4" s="222" t="s">
        <v>43</v>
      </c>
      <c r="G4" s="222"/>
      <c r="H4" s="222"/>
      <c r="I4" s="220" t="s">
        <v>246</v>
      </c>
    </row>
    <row r="5" spans="1:9" ht="15" customHeight="1">
      <c r="A5" s="224"/>
      <c r="B5" s="6" t="s">
        <v>30</v>
      </c>
      <c r="C5" s="6" t="s">
        <v>44</v>
      </c>
      <c r="D5" s="6" t="s">
        <v>45</v>
      </c>
      <c r="E5" s="192"/>
      <c r="F5" s="6" t="s">
        <v>30</v>
      </c>
      <c r="G5" s="6" t="s">
        <v>44</v>
      </c>
      <c r="H5" s="6" t="s">
        <v>45</v>
      </c>
      <c r="I5" s="221"/>
    </row>
    <row r="6" spans="1:9" ht="15" customHeight="1">
      <c r="A6" s="129" t="s">
        <v>190</v>
      </c>
      <c r="B6" s="66">
        <f aca="true" t="shared" si="0" ref="B6:B14">SUM(C6:D6)</f>
        <v>863</v>
      </c>
      <c r="C6" s="66">
        <v>834</v>
      </c>
      <c r="D6" s="66">
        <v>29</v>
      </c>
      <c r="E6" s="130">
        <v>18.1</v>
      </c>
      <c r="F6" s="66">
        <f aca="true" t="shared" si="1" ref="F6:F14">SUM(G6:H6)</f>
        <v>131</v>
      </c>
      <c r="G6" s="66">
        <v>127</v>
      </c>
      <c r="H6" s="66">
        <v>4</v>
      </c>
      <c r="I6" s="130">
        <v>2.8</v>
      </c>
    </row>
    <row r="7" spans="1:9" ht="15" customHeight="1">
      <c r="A7" s="38" t="s">
        <v>191</v>
      </c>
      <c r="B7" s="28">
        <f t="shared" si="0"/>
        <v>827</v>
      </c>
      <c r="C7" s="28">
        <v>804</v>
      </c>
      <c r="D7" s="28">
        <v>23</v>
      </c>
      <c r="E7" s="131">
        <v>17.3</v>
      </c>
      <c r="F7" s="28">
        <f t="shared" si="1"/>
        <v>167</v>
      </c>
      <c r="G7" s="28">
        <v>163</v>
      </c>
      <c r="H7" s="28">
        <v>4</v>
      </c>
      <c r="I7" s="131">
        <v>3.5</v>
      </c>
    </row>
    <row r="8" spans="1:9" ht="15" customHeight="1">
      <c r="A8" s="38" t="s">
        <v>192</v>
      </c>
      <c r="B8" s="28">
        <f t="shared" si="0"/>
        <v>807</v>
      </c>
      <c r="C8" s="28">
        <v>776</v>
      </c>
      <c r="D8" s="28">
        <v>31</v>
      </c>
      <c r="E8" s="131">
        <v>16.9</v>
      </c>
      <c r="F8" s="28">
        <f t="shared" si="1"/>
        <v>167</v>
      </c>
      <c r="G8" s="28">
        <v>160</v>
      </c>
      <c r="H8" s="28">
        <v>7</v>
      </c>
      <c r="I8" s="131">
        <v>3.5</v>
      </c>
    </row>
    <row r="9" spans="1:9" ht="15" customHeight="1">
      <c r="A9" s="38" t="s">
        <v>193</v>
      </c>
      <c r="B9" s="28">
        <f t="shared" si="0"/>
        <v>785</v>
      </c>
      <c r="C9" s="28">
        <v>766</v>
      </c>
      <c r="D9" s="28">
        <v>19</v>
      </c>
      <c r="E9" s="131">
        <v>16.5</v>
      </c>
      <c r="F9" s="28">
        <f t="shared" si="1"/>
        <v>174</v>
      </c>
      <c r="G9" s="28">
        <v>169</v>
      </c>
      <c r="H9" s="28">
        <v>5</v>
      </c>
      <c r="I9" s="131">
        <v>3.6</v>
      </c>
    </row>
    <row r="10" spans="1:9" ht="15" customHeight="1">
      <c r="A10" s="38" t="s">
        <v>194</v>
      </c>
      <c r="B10" s="28">
        <f t="shared" si="0"/>
        <v>726</v>
      </c>
      <c r="C10" s="28">
        <v>717</v>
      </c>
      <c r="D10" s="28">
        <v>9</v>
      </c>
      <c r="E10" s="131">
        <v>15.1</v>
      </c>
      <c r="F10" s="28">
        <f t="shared" si="1"/>
        <v>166</v>
      </c>
      <c r="G10" s="28">
        <v>164</v>
      </c>
      <c r="H10" s="28">
        <v>2</v>
      </c>
      <c r="I10" s="131">
        <v>3.5</v>
      </c>
    </row>
    <row r="11" spans="1:9" ht="15" customHeight="1">
      <c r="A11" s="38" t="s">
        <v>195</v>
      </c>
      <c r="B11" s="28">
        <f t="shared" si="0"/>
        <v>742</v>
      </c>
      <c r="C11" s="28">
        <v>717</v>
      </c>
      <c r="D11" s="28">
        <v>25</v>
      </c>
      <c r="E11" s="131">
        <v>15.1</v>
      </c>
      <c r="F11" s="28">
        <f t="shared" si="1"/>
        <v>149</v>
      </c>
      <c r="G11" s="28">
        <v>146</v>
      </c>
      <c r="H11" s="28">
        <v>3</v>
      </c>
      <c r="I11" s="131">
        <v>3</v>
      </c>
    </row>
    <row r="12" spans="1:9" ht="15" customHeight="1">
      <c r="A12" s="38" t="s">
        <v>196</v>
      </c>
      <c r="B12" s="28">
        <f t="shared" si="0"/>
        <v>728</v>
      </c>
      <c r="C12" s="28">
        <v>712</v>
      </c>
      <c r="D12" s="28">
        <v>16</v>
      </c>
      <c r="E12" s="131">
        <f>B12/47123*1000</f>
        <v>15.448931519640091</v>
      </c>
      <c r="F12" s="28">
        <f t="shared" si="1"/>
        <v>153</v>
      </c>
      <c r="G12" s="28">
        <v>149</v>
      </c>
      <c r="H12" s="28">
        <v>4</v>
      </c>
      <c r="I12" s="131">
        <f>F12/47123*1000</f>
        <v>3.246822146297986</v>
      </c>
    </row>
    <row r="13" spans="1:9" ht="15" customHeight="1">
      <c r="A13" s="38" t="s">
        <v>197</v>
      </c>
      <c r="B13" s="28">
        <f t="shared" si="0"/>
        <v>770</v>
      </c>
      <c r="C13" s="28">
        <v>749</v>
      </c>
      <c r="D13" s="28">
        <v>21</v>
      </c>
      <c r="E13" s="131">
        <f>B13/46721*1000</f>
        <v>16.480811626463478</v>
      </c>
      <c r="F13" s="28">
        <f t="shared" si="1"/>
        <v>151</v>
      </c>
      <c r="G13" s="28">
        <v>143</v>
      </c>
      <c r="H13" s="28">
        <v>8</v>
      </c>
      <c r="I13" s="131">
        <f>F13/46721*1000</f>
        <v>3.231951370903876</v>
      </c>
    </row>
    <row r="14" spans="1:9" ht="15" customHeight="1">
      <c r="A14" s="38" t="s">
        <v>198</v>
      </c>
      <c r="B14" s="28">
        <f t="shared" si="0"/>
        <v>782</v>
      </c>
      <c r="C14" s="28">
        <v>751</v>
      </c>
      <c r="D14" s="28">
        <v>31</v>
      </c>
      <c r="E14" s="131">
        <f>B14/46297*1000</f>
        <v>16.890943257662485</v>
      </c>
      <c r="F14" s="28">
        <f t="shared" si="1"/>
        <v>166</v>
      </c>
      <c r="G14" s="28">
        <v>157</v>
      </c>
      <c r="H14" s="28">
        <v>9</v>
      </c>
      <c r="I14" s="131">
        <f>F14/46297*1000</f>
        <v>3.585545499708404</v>
      </c>
    </row>
    <row r="15" spans="1:9" s="29" customFormat="1" ht="15" customHeight="1" thickBot="1">
      <c r="A15" s="133" t="s">
        <v>199</v>
      </c>
      <c r="B15" s="40">
        <f>SUM(C15:D15)</f>
        <v>787</v>
      </c>
      <c r="C15" s="40">
        <v>766</v>
      </c>
      <c r="D15" s="40">
        <v>21</v>
      </c>
      <c r="E15" s="134">
        <f>B15/45760*1000</f>
        <v>17.198426573426573</v>
      </c>
      <c r="F15" s="40">
        <f>SUM(G15:H15)</f>
        <v>152</v>
      </c>
      <c r="G15" s="40">
        <v>148</v>
      </c>
      <c r="H15" s="40">
        <v>4</v>
      </c>
      <c r="I15" s="134">
        <f>F15/45760*1000</f>
        <v>3.3216783216783217</v>
      </c>
    </row>
    <row r="16" spans="1:9" s="30" customFormat="1" ht="15" customHeight="1">
      <c r="A16" s="30" t="s">
        <v>235</v>
      </c>
      <c r="I16" s="132"/>
    </row>
    <row r="17" spans="1:9" s="30" customFormat="1" ht="15" customHeight="1">
      <c r="A17" s="30" t="s">
        <v>247</v>
      </c>
      <c r="E17" s="132"/>
      <c r="I17" s="132"/>
    </row>
  </sheetData>
  <mergeCells count="5">
    <mergeCell ref="I4:I5"/>
    <mergeCell ref="F4:H4"/>
    <mergeCell ref="B4:D4"/>
    <mergeCell ref="A4:A5"/>
    <mergeCell ref="E4:E5"/>
  </mergeCells>
  <hyperlinks>
    <hyperlink ref="I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J41"/>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6384" width="10.625" style="27" customWidth="1"/>
  </cols>
  <sheetData>
    <row r="1" spans="1:9" s="22" customFormat="1" ht="15" customHeight="1">
      <c r="A1" s="174" t="s">
        <v>46</v>
      </c>
      <c r="B1" s="174"/>
      <c r="C1" s="174"/>
      <c r="D1" s="174"/>
      <c r="E1" s="174"/>
      <c r="F1" s="174"/>
      <c r="G1" s="174"/>
      <c r="H1" s="174"/>
      <c r="I1" s="174"/>
    </row>
    <row r="2" spans="1:10" s="183" customFormat="1" ht="15" customHeight="1">
      <c r="A2" s="186"/>
      <c r="B2" s="186"/>
      <c r="C2" s="186"/>
      <c r="D2" s="186"/>
      <c r="E2" s="186"/>
      <c r="F2" s="186"/>
      <c r="G2" s="186"/>
      <c r="H2" s="186"/>
      <c r="I2" s="186"/>
      <c r="J2" s="176" t="s">
        <v>596</v>
      </c>
    </row>
    <row r="3" spans="1:10" ht="15" customHeight="1" thickBot="1">
      <c r="A3" s="45"/>
      <c r="B3" s="45"/>
      <c r="C3" s="45"/>
      <c r="D3" s="45"/>
      <c r="E3" s="45"/>
      <c r="F3" s="45"/>
      <c r="G3" s="45"/>
      <c r="H3" s="45"/>
      <c r="I3" s="45"/>
      <c r="J3" s="45"/>
    </row>
    <row r="4" spans="1:10" ht="15" customHeight="1">
      <c r="A4" s="46"/>
      <c r="B4" s="194" t="s">
        <v>47</v>
      </c>
      <c r="C4" s="196" t="s">
        <v>48</v>
      </c>
      <c r="D4" s="196"/>
      <c r="E4" s="196"/>
      <c r="F4" s="196" t="s">
        <v>49</v>
      </c>
      <c r="G4" s="196"/>
      <c r="H4" s="197"/>
      <c r="I4" s="194" t="s">
        <v>152</v>
      </c>
      <c r="J4" s="198" t="s">
        <v>248</v>
      </c>
    </row>
    <row r="5" spans="1:10" ht="30" customHeight="1">
      <c r="A5" s="47" t="s">
        <v>50</v>
      </c>
      <c r="B5" s="195"/>
      <c r="C5" s="7" t="s">
        <v>51</v>
      </c>
      <c r="D5" s="7" t="s">
        <v>52</v>
      </c>
      <c r="E5" s="7" t="s">
        <v>53</v>
      </c>
      <c r="F5" s="7" t="s">
        <v>54</v>
      </c>
      <c r="G5" s="8" t="s">
        <v>55</v>
      </c>
      <c r="H5" s="9" t="s">
        <v>56</v>
      </c>
      <c r="I5" s="195"/>
      <c r="J5" s="193"/>
    </row>
    <row r="6" spans="1:10" ht="15" customHeight="1">
      <c r="A6" s="137" t="s">
        <v>175</v>
      </c>
      <c r="B6" s="138">
        <v>-66</v>
      </c>
      <c r="C6" s="138">
        <v>42</v>
      </c>
      <c r="D6" s="138">
        <v>517</v>
      </c>
      <c r="E6" s="138">
        <v>475</v>
      </c>
      <c r="F6" s="138">
        <v>-108</v>
      </c>
      <c r="G6" s="138">
        <v>1470</v>
      </c>
      <c r="H6" s="138">
        <v>1578</v>
      </c>
      <c r="I6" s="138">
        <v>12.007339108623453</v>
      </c>
      <c r="J6" s="138">
        <v>11.031887962468355</v>
      </c>
    </row>
    <row r="7" spans="1:10" ht="15" customHeight="1">
      <c r="A7" s="136" t="s">
        <v>176</v>
      </c>
      <c r="B7" s="139">
        <v>-100</v>
      </c>
      <c r="C7" s="139">
        <v>81</v>
      </c>
      <c r="D7" s="139">
        <v>508</v>
      </c>
      <c r="E7" s="139">
        <v>427</v>
      </c>
      <c r="F7" s="139">
        <v>-181</v>
      </c>
      <c r="G7" s="139">
        <v>1305</v>
      </c>
      <c r="H7" s="139">
        <v>1486</v>
      </c>
      <c r="I7" s="139">
        <v>11.835146657968922</v>
      </c>
      <c r="J7" s="139">
        <v>9.948046501875451</v>
      </c>
    </row>
    <row r="8" spans="1:10" ht="15" customHeight="1">
      <c r="A8" s="136" t="s">
        <v>177</v>
      </c>
      <c r="B8" s="139">
        <v>-85</v>
      </c>
      <c r="C8" s="139">
        <v>69</v>
      </c>
      <c r="D8" s="139">
        <v>498</v>
      </c>
      <c r="E8" s="139">
        <v>429</v>
      </c>
      <c r="F8" s="139">
        <v>-154</v>
      </c>
      <c r="G8" s="139">
        <v>1485</v>
      </c>
      <c r="H8" s="139">
        <v>1639</v>
      </c>
      <c r="I8" s="139">
        <v>11.560425275082409</v>
      </c>
      <c r="J8" s="139">
        <v>9.95867960443846</v>
      </c>
    </row>
    <row r="9" spans="1:10" ht="15" customHeight="1">
      <c r="A9" s="136" t="s">
        <v>178</v>
      </c>
      <c r="B9" s="139">
        <v>51</v>
      </c>
      <c r="C9" s="139">
        <v>121</v>
      </c>
      <c r="D9" s="139">
        <v>506</v>
      </c>
      <c r="E9" s="139">
        <v>385</v>
      </c>
      <c r="F9" s="139">
        <v>-70</v>
      </c>
      <c r="G9" s="139">
        <v>1557</v>
      </c>
      <c r="H9" s="139">
        <v>1627</v>
      </c>
      <c r="I9" s="139">
        <v>11.751317959079403</v>
      </c>
      <c r="J9" s="139">
        <v>8.941220186256068</v>
      </c>
    </row>
    <row r="10" spans="1:10" ht="15" customHeight="1">
      <c r="A10" s="136" t="s">
        <v>179</v>
      </c>
      <c r="B10" s="139">
        <v>-103</v>
      </c>
      <c r="C10" s="139">
        <v>-16</v>
      </c>
      <c r="D10" s="139">
        <v>443</v>
      </c>
      <c r="E10" s="139">
        <v>459</v>
      </c>
      <c r="F10" s="139">
        <v>-87</v>
      </c>
      <c r="G10" s="139">
        <v>1435</v>
      </c>
      <c r="H10" s="139">
        <v>1522</v>
      </c>
      <c r="I10" s="139">
        <v>10.304002977228851</v>
      </c>
      <c r="J10" s="139">
        <v>10.676156583629894</v>
      </c>
    </row>
    <row r="11" spans="1:10" ht="15" customHeight="1">
      <c r="A11" s="136" t="s">
        <v>180</v>
      </c>
      <c r="B11" s="139">
        <v>-288</v>
      </c>
      <c r="C11" s="139">
        <v>11</v>
      </c>
      <c r="D11" s="139">
        <v>454</v>
      </c>
      <c r="E11" s="139">
        <v>443</v>
      </c>
      <c r="F11" s="139">
        <v>-299</v>
      </c>
      <c r="G11" s="139">
        <v>1305</v>
      </c>
      <c r="H11" s="139">
        <v>1604</v>
      </c>
      <c r="I11" s="139">
        <v>10.667543880260343</v>
      </c>
      <c r="J11" s="139">
        <v>10.409079160694565</v>
      </c>
    </row>
    <row r="12" spans="1:10" ht="15" customHeight="1">
      <c r="A12" s="136" t="s">
        <v>181</v>
      </c>
      <c r="B12" s="139">
        <v>-98</v>
      </c>
      <c r="C12" s="139">
        <v>36</v>
      </c>
      <c r="D12" s="139">
        <v>443</v>
      </c>
      <c r="E12" s="139">
        <v>407</v>
      </c>
      <c r="F12" s="139">
        <v>-134</v>
      </c>
      <c r="G12" s="139">
        <v>1514</v>
      </c>
      <c r="H12" s="139">
        <v>1648</v>
      </c>
      <c r="I12" s="139">
        <v>10.389062170211767</v>
      </c>
      <c r="J12" s="139">
        <v>9.544804296334513</v>
      </c>
    </row>
    <row r="13" spans="1:10" ht="15" customHeight="1">
      <c r="A13" s="136" t="s">
        <v>182</v>
      </c>
      <c r="B13" s="139">
        <v>-183</v>
      </c>
      <c r="C13" s="139">
        <v>-16</v>
      </c>
      <c r="D13" s="139">
        <v>445</v>
      </c>
      <c r="E13" s="139">
        <v>461</v>
      </c>
      <c r="F13" s="139">
        <v>-167</v>
      </c>
      <c r="G13" s="139">
        <v>1497</v>
      </c>
      <c r="H13" s="139">
        <v>1664</v>
      </c>
      <c r="I13" s="139">
        <v>10.47182021414284</v>
      </c>
      <c r="J13" s="139">
        <v>10.848335098246853</v>
      </c>
    </row>
    <row r="14" spans="1:10" ht="15" customHeight="1">
      <c r="A14" s="136" t="s">
        <v>183</v>
      </c>
      <c r="B14" s="139">
        <v>-221</v>
      </c>
      <c r="C14" s="139">
        <v>32</v>
      </c>
      <c r="D14" s="139">
        <v>452</v>
      </c>
      <c r="E14" s="139">
        <v>420</v>
      </c>
      <c r="F14" s="139">
        <v>-253</v>
      </c>
      <c r="G14" s="139">
        <v>1303</v>
      </c>
      <c r="H14" s="139">
        <v>1556</v>
      </c>
      <c r="I14" s="139">
        <v>10.6782584044036</v>
      </c>
      <c r="J14" s="139">
        <v>9.92227550851662</v>
      </c>
    </row>
    <row r="15" spans="1:10" ht="15" customHeight="1">
      <c r="A15" s="136" t="s">
        <v>184</v>
      </c>
      <c r="B15" s="139">
        <v>13</v>
      </c>
      <c r="C15" s="139">
        <v>19</v>
      </c>
      <c r="D15" s="139">
        <v>478</v>
      </c>
      <c r="E15" s="139">
        <v>459</v>
      </c>
      <c r="F15" s="139">
        <v>-6</v>
      </c>
      <c r="G15" s="139">
        <v>1440</v>
      </c>
      <c r="H15" s="139">
        <v>1446</v>
      </c>
      <c r="I15" s="139">
        <v>11.304779698696876</v>
      </c>
      <c r="J15" s="139">
        <v>10.855426530757041</v>
      </c>
    </row>
    <row r="16" spans="1:10" ht="15" customHeight="1">
      <c r="A16" s="136" t="s">
        <v>185</v>
      </c>
      <c r="B16" s="139">
        <v>-16</v>
      </c>
      <c r="C16" s="139">
        <v>-43</v>
      </c>
      <c r="D16" s="139">
        <v>400</v>
      </c>
      <c r="E16" s="139">
        <v>443</v>
      </c>
      <c r="F16" s="139">
        <v>27</v>
      </c>
      <c r="G16" s="139">
        <v>1441</v>
      </c>
      <c r="H16" s="139">
        <v>1414</v>
      </c>
      <c r="I16" s="139">
        <v>9.461185486541464</v>
      </c>
      <c r="J16" s="139">
        <v>10.478262926344671</v>
      </c>
    </row>
    <row r="17" spans="1:10" ht="15" customHeight="1">
      <c r="A17" s="136" t="s">
        <v>186</v>
      </c>
      <c r="B17" s="139">
        <v>-18</v>
      </c>
      <c r="C17" s="139">
        <v>-66</v>
      </c>
      <c r="D17" s="139">
        <v>390</v>
      </c>
      <c r="E17" s="139">
        <v>456</v>
      </c>
      <c r="F17" s="139">
        <v>48</v>
      </c>
      <c r="G17" s="139">
        <v>1453</v>
      </c>
      <c r="H17" s="139">
        <v>1405</v>
      </c>
      <c r="I17" s="139">
        <v>9.226838270086118</v>
      </c>
      <c r="J17" s="139">
        <v>10.78830320810069</v>
      </c>
    </row>
    <row r="18" spans="1:10" ht="15" customHeight="1">
      <c r="A18" s="136" t="s">
        <v>187</v>
      </c>
      <c r="B18" s="139">
        <v>-93</v>
      </c>
      <c r="C18" s="139">
        <v>-59</v>
      </c>
      <c r="D18" s="139">
        <v>397</v>
      </c>
      <c r="E18" s="139">
        <v>456</v>
      </c>
      <c r="F18" s="139">
        <v>-34</v>
      </c>
      <c r="G18" s="139">
        <v>1345</v>
      </c>
      <c r="H18" s="139">
        <v>1379</v>
      </c>
      <c r="I18" s="139">
        <v>9.435756048866283</v>
      </c>
      <c r="J18" s="139">
        <v>10.838047250083187</v>
      </c>
    </row>
    <row r="19" spans="1:10" ht="15" customHeight="1">
      <c r="A19" s="136" t="s">
        <v>188</v>
      </c>
      <c r="B19" s="139">
        <v>512</v>
      </c>
      <c r="C19" s="139">
        <v>-53</v>
      </c>
      <c r="D19" s="139">
        <v>391</v>
      </c>
      <c r="E19" s="139">
        <v>444</v>
      </c>
      <c r="F19" s="139">
        <v>565</v>
      </c>
      <c r="G19" s="139">
        <v>1881</v>
      </c>
      <c r="H19" s="139">
        <v>1316</v>
      </c>
      <c r="I19" s="139">
        <v>9.199350634072887</v>
      </c>
      <c r="J19" s="139">
        <v>10.446321436133921</v>
      </c>
    </row>
    <row r="20" spans="1:10" ht="15" customHeight="1">
      <c r="A20" s="136" t="s">
        <v>251</v>
      </c>
      <c r="B20" s="139">
        <v>590</v>
      </c>
      <c r="C20" s="139">
        <v>-56</v>
      </c>
      <c r="D20" s="139">
        <v>369</v>
      </c>
      <c r="E20" s="139">
        <v>425</v>
      </c>
      <c r="F20" s="139">
        <v>646</v>
      </c>
      <c r="G20" s="139">
        <v>2086</v>
      </c>
      <c r="H20" s="139">
        <v>1440</v>
      </c>
      <c r="I20" s="139">
        <v>8.557315461144222</v>
      </c>
      <c r="J20" s="139">
        <v>9.85598664223928</v>
      </c>
    </row>
    <row r="21" spans="1:10" ht="15" customHeight="1">
      <c r="A21" s="136" t="s">
        <v>252</v>
      </c>
      <c r="B21" s="139">
        <v>550</v>
      </c>
      <c r="C21" s="139">
        <v>-74</v>
      </c>
      <c r="D21" s="139">
        <v>386</v>
      </c>
      <c r="E21" s="139">
        <v>460</v>
      </c>
      <c r="F21" s="139">
        <v>624</v>
      </c>
      <c r="G21" s="139">
        <v>2044</v>
      </c>
      <c r="H21" s="139">
        <v>1420</v>
      </c>
      <c r="I21" s="139">
        <v>8.83861513097637</v>
      </c>
      <c r="J21" s="139">
        <v>10.533064663857848</v>
      </c>
    </row>
    <row r="22" spans="1:10" ht="15" customHeight="1">
      <c r="A22" s="136" t="s">
        <v>253</v>
      </c>
      <c r="B22" s="139">
        <v>657</v>
      </c>
      <c r="C22" s="139">
        <v>-77</v>
      </c>
      <c r="D22" s="139">
        <v>397</v>
      </c>
      <c r="E22" s="139">
        <v>474</v>
      </c>
      <c r="F22" s="139">
        <v>734</v>
      </c>
      <c r="G22" s="139">
        <v>2110</v>
      </c>
      <c r="H22" s="139">
        <v>1376</v>
      </c>
      <c r="I22" s="139">
        <v>8.9646607203342</v>
      </c>
      <c r="J22" s="139">
        <v>10.703398441910354</v>
      </c>
    </row>
    <row r="23" spans="1:10" ht="15" customHeight="1">
      <c r="A23" s="136" t="s">
        <v>254</v>
      </c>
      <c r="B23" s="139">
        <v>308</v>
      </c>
      <c r="C23" s="139">
        <v>-84</v>
      </c>
      <c r="D23" s="139">
        <v>360</v>
      </c>
      <c r="E23" s="139">
        <v>444</v>
      </c>
      <c r="F23" s="139">
        <v>392</v>
      </c>
      <c r="G23" s="139">
        <v>1977</v>
      </c>
      <c r="H23" s="139">
        <v>1585</v>
      </c>
      <c r="I23" s="139">
        <v>8.059460911614579</v>
      </c>
      <c r="J23" s="139">
        <v>9.940001790991314</v>
      </c>
    </row>
    <row r="24" spans="1:10" ht="15" customHeight="1">
      <c r="A24" s="136" t="s">
        <v>255</v>
      </c>
      <c r="B24" s="139">
        <v>691</v>
      </c>
      <c r="C24" s="139">
        <v>-104</v>
      </c>
      <c r="D24" s="139">
        <v>373</v>
      </c>
      <c r="E24" s="139">
        <v>477</v>
      </c>
      <c r="F24" s="139">
        <v>795</v>
      </c>
      <c r="G24" s="139">
        <v>2334</v>
      </c>
      <c r="H24" s="139">
        <v>1539</v>
      </c>
      <c r="I24" s="139">
        <v>8.25111710834845</v>
      </c>
      <c r="J24" s="139">
        <v>10.5516966774322</v>
      </c>
    </row>
    <row r="25" spans="1:10" ht="15" customHeight="1">
      <c r="A25" s="136" t="s">
        <v>256</v>
      </c>
      <c r="B25" s="139">
        <v>805</v>
      </c>
      <c r="C25" s="139">
        <v>-181</v>
      </c>
      <c r="D25" s="139">
        <v>334</v>
      </c>
      <c r="E25" s="139">
        <v>515</v>
      </c>
      <c r="F25" s="139">
        <v>986</v>
      </c>
      <c r="G25" s="139">
        <v>2685</v>
      </c>
      <c r="H25" s="139">
        <v>1699</v>
      </c>
      <c r="I25" s="139">
        <v>7.281447569217354</v>
      </c>
      <c r="J25" s="139">
        <v>11.227381730978854</v>
      </c>
    </row>
    <row r="26" spans="1:10" ht="15" customHeight="1">
      <c r="A26" s="136" t="s">
        <v>257</v>
      </c>
      <c r="B26" s="139">
        <v>543</v>
      </c>
      <c r="C26" s="139">
        <v>-121</v>
      </c>
      <c r="D26" s="139">
        <v>359</v>
      </c>
      <c r="E26" s="139">
        <v>480</v>
      </c>
      <c r="F26" s="139">
        <v>664</v>
      </c>
      <c r="G26" s="139">
        <v>2413</v>
      </c>
      <c r="H26" s="139">
        <v>1749</v>
      </c>
      <c r="I26" s="139">
        <v>7.740405347132385</v>
      </c>
      <c r="J26" s="139">
        <v>10.34928848641656</v>
      </c>
    </row>
    <row r="27" spans="1:10" ht="15" customHeight="1">
      <c r="A27" s="136" t="s">
        <v>258</v>
      </c>
      <c r="B27" s="139">
        <v>685</v>
      </c>
      <c r="C27" s="139">
        <v>-99</v>
      </c>
      <c r="D27" s="139">
        <v>364</v>
      </c>
      <c r="E27" s="139">
        <v>463</v>
      </c>
      <c r="F27" s="139">
        <v>784</v>
      </c>
      <c r="G27" s="139">
        <v>2574</v>
      </c>
      <c r="H27" s="139">
        <v>1790</v>
      </c>
      <c r="I27" s="139">
        <v>7.72692536299567</v>
      </c>
      <c r="J27" s="139">
        <v>9.828479239195042</v>
      </c>
    </row>
    <row r="28" spans="1:10" ht="15" customHeight="1">
      <c r="A28" s="136" t="s">
        <v>189</v>
      </c>
      <c r="B28" s="139">
        <v>174</v>
      </c>
      <c r="C28" s="139">
        <v>-118</v>
      </c>
      <c r="D28" s="139">
        <v>389</v>
      </c>
      <c r="E28" s="139">
        <v>507</v>
      </c>
      <c r="F28" s="139">
        <v>292</v>
      </c>
      <c r="G28" s="139">
        <v>2075</v>
      </c>
      <c r="H28" s="139">
        <v>1783</v>
      </c>
      <c r="I28" s="139">
        <v>8.221146733732063</v>
      </c>
      <c r="J28" s="139">
        <v>10.714965023141788</v>
      </c>
    </row>
    <row r="29" spans="1:10" ht="15" customHeight="1">
      <c r="A29" s="136" t="s">
        <v>190</v>
      </c>
      <c r="B29" s="139">
        <v>252</v>
      </c>
      <c r="C29" s="139">
        <v>-174</v>
      </c>
      <c r="D29" s="139">
        <v>333</v>
      </c>
      <c r="E29" s="139">
        <v>507</v>
      </c>
      <c r="F29" s="139">
        <v>426</v>
      </c>
      <c r="G29" s="139">
        <v>1891</v>
      </c>
      <c r="H29" s="139">
        <v>1465</v>
      </c>
      <c r="I29" s="139">
        <v>6.990804887265399</v>
      </c>
      <c r="J29" s="139">
        <v>10.643657891422093</v>
      </c>
    </row>
    <row r="30" spans="1:10" ht="15" customHeight="1">
      <c r="A30" s="136" t="s">
        <v>191</v>
      </c>
      <c r="B30" s="139">
        <v>43</v>
      </c>
      <c r="C30" s="139">
        <v>-96</v>
      </c>
      <c r="D30" s="139">
        <v>378</v>
      </c>
      <c r="E30" s="139">
        <v>474</v>
      </c>
      <c r="F30" s="139">
        <v>139</v>
      </c>
      <c r="G30" s="139">
        <v>1628</v>
      </c>
      <c r="H30" s="139">
        <v>1489</v>
      </c>
      <c r="I30" s="139">
        <v>7.918883814471865</v>
      </c>
      <c r="J30" s="139">
        <v>9.930028910210751</v>
      </c>
    </row>
    <row r="31" spans="1:10" ht="15" customHeight="1">
      <c r="A31" s="136" t="s">
        <v>192</v>
      </c>
      <c r="B31" s="139">
        <v>95</v>
      </c>
      <c r="C31" s="139">
        <v>-151</v>
      </c>
      <c r="D31" s="139">
        <v>360</v>
      </c>
      <c r="E31" s="139">
        <v>511</v>
      </c>
      <c r="F31" s="139">
        <v>246</v>
      </c>
      <c r="G31" s="139">
        <v>1780</v>
      </c>
      <c r="H31" s="139">
        <v>1534</v>
      </c>
      <c r="I31" s="139">
        <v>7.521153243497336</v>
      </c>
      <c r="J31" s="139">
        <v>10.675859187297608</v>
      </c>
    </row>
    <row r="32" spans="1:10" ht="15" customHeight="1">
      <c r="A32" s="136" t="s">
        <v>193</v>
      </c>
      <c r="B32" s="139">
        <v>-50</v>
      </c>
      <c r="C32" s="139">
        <v>-73</v>
      </c>
      <c r="D32" s="139">
        <v>397</v>
      </c>
      <c r="E32" s="139">
        <v>470</v>
      </c>
      <c r="F32" s="139">
        <v>23</v>
      </c>
      <c r="G32" s="139">
        <v>1375</v>
      </c>
      <c r="H32" s="139">
        <v>1352</v>
      </c>
      <c r="I32" s="139">
        <v>8.300403520876456</v>
      </c>
      <c r="J32" s="139">
        <v>9.826674193480942</v>
      </c>
    </row>
    <row r="33" spans="1:10" ht="15" customHeight="1">
      <c r="A33" s="136" t="s">
        <v>194</v>
      </c>
      <c r="B33" s="139">
        <v>-164</v>
      </c>
      <c r="C33" s="139">
        <v>-183</v>
      </c>
      <c r="D33" s="139">
        <v>334</v>
      </c>
      <c r="E33" s="139">
        <v>517</v>
      </c>
      <c r="F33" s="139">
        <v>19</v>
      </c>
      <c r="G33" s="139">
        <v>1291</v>
      </c>
      <c r="H33" s="139">
        <v>1272</v>
      </c>
      <c r="I33" s="139">
        <v>7</v>
      </c>
      <c r="J33" s="139">
        <v>11</v>
      </c>
    </row>
    <row r="34" spans="1:10" ht="15" customHeight="1">
      <c r="A34" s="136" t="s">
        <v>195</v>
      </c>
      <c r="B34" s="139">
        <v>-196</v>
      </c>
      <c r="C34" s="139">
        <v>-161</v>
      </c>
      <c r="D34" s="139">
        <v>351</v>
      </c>
      <c r="E34" s="139">
        <v>512</v>
      </c>
      <c r="F34" s="139">
        <v>-35</v>
      </c>
      <c r="G34" s="139">
        <v>1534</v>
      </c>
      <c r="H34" s="139">
        <v>1569</v>
      </c>
      <c r="I34" s="139">
        <v>7</v>
      </c>
      <c r="J34" s="139">
        <v>11</v>
      </c>
    </row>
    <row r="35" spans="1:10" ht="15" customHeight="1">
      <c r="A35" s="136" t="s">
        <v>196</v>
      </c>
      <c r="B35" s="139">
        <v>-288</v>
      </c>
      <c r="C35" s="139">
        <v>-169</v>
      </c>
      <c r="D35" s="139">
        <v>349</v>
      </c>
      <c r="E35" s="139">
        <v>518</v>
      </c>
      <c r="F35" s="139">
        <v>-119</v>
      </c>
      <c r="G35" s="139">
        <v>1530</v>
      </c>
      <c r="H35" s="139">
        <v>1649</v>
      </c>
      <c r="I35" s="139">
        <v>7</v>
      </c>
      <c r="J35" s="139">
        <v>10</v>
      </c>
    </row>
    <row r="36" spans="1:10" ht="15" customHeight="1">
      <c r="A36" s="136" t="s">
        <v>197</v>
      </c>
      <c r="B36" s="139">
        <f>C36+F36</f>
        <v>-361</v>
      </c>
      <c r="C36" s="139">
        <f>D36-E36</f>
        <v>-221</v>
      </c>
      <c r="D36" s="139">
        <v>303</v>
      </c>
      <c r="E36" s="139">
        <v>524</v>
      </c>
      <c r="F36" s="139">
        <f>G36-H36</f>
        <v>-140</v>
      </c>
      <c r="G36" s="139">
        <v>1463</v>
      </c>
      <c r="H36" s="139">
        <v>1603</v>
      </c>
      <c r="I36" s="139">
        <f>D36/46721*1000</f>
        <v>6.485306393270692</v>
      </c>
      <c r="J36" s="139">
        <f>E36/46721*1000</f>
        <v>11.215513366580339</v>
      </c>
    </row>
    <row r="37" spans="1:10" ht="15" customHeight="1">
      <c r="A37" s="136" t="s">
        <v>198</v>
      </c>
      <c r="B37" s="139">
        <f>C37+F37</f>
        <v>-483</v>
      </c>
      <c r="C37" s="139">
        <f>D37-E37</f>
        <v>-215</v>
      </c>
      <c r="D37" s="139">
        <v>323</v>
      </c>
      <c r="E37" s="139">
        <v>538</v>
      </c>
      <c r="F37" s="139">
        <f>G37-H37</f>
        <v>-268</v>
      </c>
      <c r="G37" s="139">
        <v>1341</v>
      </c>
      <c r="H37" s="139">
        <v>1609</v>
      </c>
      <c r="I37" s="139">
        <f>D37/46297*1000</f>
        <v>6.976693954251895</v>
      </c>
      <c r="J37" s="139">
        <f>E37/46297*1000</f>
        <v>11.62062336652483</v>
      </c>
    </row>
    <row r="38" spans="1:10" s="29" customFormat="1" ht="15" customHeight="1" thickBot="1">
      <c r="A38" s="140" t="s">
        <v>199</v>
      </c>
      <c r="B38" s="141">
        <f>C38+F38</f>
        <v>-555</v>
      </c>
      <c r="C38" s="141">
        <f>D38-E38</f>
        <v>-237</v>
      </c>
      <c r="D38" s="141">
        <v>313</v>
      </c>
      <c r="E38" s="141">
        <v>550</v>
      </c>
      <c r="F38" s="141">
        <f>G38-H38</f>
        <v>-318</v>
      </c>
      <c r="G38" s="141">
        <v>1284</v>
      </c>
      <c r="H38" s="141">
        <v>1602</v>
      </c>
      <c r="I38" s="141">
        <f>D38/45760*1000</f>
        <v>6.840034965034965</v>
      </c>
      <c r="J38" s="141">
        <f>E38/45760*1000</f>
        <v>12.01923076923077</v>
      </c>
    </row>
    <row r="39" spans="1:10" s="30" customFormat="1" ht="15" customHeight="1">
      <c r="A39" s="135" t="s">
        <v>249</v>
      </c>
      <c r="G39" s="135"/>
      <c r="H39" s="135"/>
      <c r="I39" s="135"/>
      <c r="J39" s="135"/>
    </row>
    <row r="40" spans="1:10" s="30" customFormat="1" ht="15" customHeight="1">
      <c r="A40" s="135" t="s">
        <v>202</v>
      </c>
      <c r="B40" s="135"/>
      <c r="C40" s="135"/>
      <c r="D40" s="135"/>
      <c r="E40" s="135"/>
      <c r="F40" s="135"/>
      <c r="G40" s="135"/>
      <c r="H40" s="135"/>
      <c r="I40" s="135"/>
      <c r="J40" s="135"/>
    </row>
    <row r="41" spans="1:10" s="30" customFormat="1" ht="15" customHeight="1">
      <c r="A41" s="135" t="s">
        <v>250</v>
      </c>
      <c r="B41" s="135"/>
      <c r="C41" s="135"/>
      <c r="D41" s="135"/>
      <c r="E41" s="135"/>
      <c r="F41" s="135"/>
      <c r="G41" s="135"/>
      <c r="H41" s="135"/>
      <c r="I41" s="135"/>
      <c r="J41" s="135"/>
    </row>
  </sheetData>
  <mergeCells count="5">
    <mergeCell ref="J4:J5"/>
    <mergeCell ref="B4:B5"/>
    <mergeCell ref="C4:E4"/>
    <mergeCell ref="F4:H4"/>
    <mergeCell ref="I4:I5"/>
  </mergeCells>
  <hyperlinks>
    <hyperlink ref="J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BB82"/>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6.625" style="27" customWidth="1"/>
    <col min="2" max="16384" width="10.625" style="27" customWidth="1"/>
  </cols>
  <sheetData>
    <row r="1" spans="1:8" s="22" customFormat="1" ht="15" customHeight="1">
      <c r="A1" s="22" t="s">
        <v>57</v>
      </c>
      <c r="H1" s="34"/>
    </row>
    <row r="2" spans="5:23" s="183" customFormat="1" ht="15" customHeight="1">
      <c r="E2" s="176" t="s">
        <v>596</v>
      </c>
      <c r="H2" s="185"/>
      <c r="K2" s="176" t="s">
        <v>596</v>
      </c>
      <c r="Q2" s="176" t="s">
        <v>596</v>
      </c>
      <c r="W2" s="176" t="s">
        <v>596</v>
      </c>
    </row>
    <row r="3" ht="15" customHeight="1" thickBot="1">
      <c r="W3" s="35"/>
    </row>
    <row r="4" spans="1:23" ht="15" customHeight="1">
      <c r="A4" s="227" t="s">
        <v>58</v>
      </c>
      <c r="B4" s="225" t="s">
        <v>59</v>
      </c>
      <c r="C4" s="225" t="s">
        <v>60</v>
      </c>
      <c r="D4" s="225" t="s">
        <v>154</v>
      </c>
      <c r="E4" s="225" t="s">
        <v>155</v>
      </c>
      <c r="F4" s="225" t="s">
        <v>156</v>
      </c>
      <c r="G4" s="225" t="s">
        <v>157</v>
      </c>
      <c r="H4" s="225" t="s">
        <v>158</v>
      </c>
      <c r="I4" s="225" t="s">
        <v>159</v>
      </c>
      <c r="J4" s="225" t="s">
        <v>160</v>
      </c>
      <c r="K4" s="228" t="s">
        <v>153</v>
      </c>
      <c r="L4" s="229"/>
      <c r="M4" s="229"/>
      <c r="N4" s="229"/>
      <c r="O4" s="229"/>
      <c r="P4" s="229"/>
      <c r="Q4" s="229"/>
      <c r="R4" s="229"/>
      <c r="S4" s="229"/>
      <c r="T4" s="229"/>
      <c r="U4" s="229"/>
      <c r="V4" s="229"/>
      <c r="W4" s="230"/>
    </row>
    <row r="5" spans="1:23" ht="15" customHeight="1">
      <c r="A5" s="226"/>
      <c r="B5" s="226"/>
      <c r="C5" s="226"/>
      <c r="D5" s="226"/>
      <c r="E5" s="226"/>
      <c r="F5" s="226"/>
      <c r="G5" s="226"/>
      <c r="H5" s="226"/>
      <c r="I5" s="226"/>
      <c r="J5" s="226"/>
      <c r="K5" s="16" t="s">
        <v>61</v>
      </c>
      <c r="L5" s="12" t="s">
        <v>161</v>
      </c>
      <c r="M5" s="12" t="s">
        <v>162</v>
      </c>
      <c r="N5" s="12" t="s">
        <v>163</v>
      </c>
      <c r="O5" s="12" t="s">
        <v>164</v>
      </c>
      <c r="P5" s="12" t="s">
        <v>165</v>
      </c>
      <c r="Q5" s="12" t="s">
        <v>166</v>
      </c>
      <c r="R5" s="12" t="s">
        <v>167</v>
      </c>
      <c r="S5" s="12" t="s">
        <v>168</v>
      </c>
      <c r="T5" s="12" t="s">
        <v>169</v>
      </c>
      <c r="U5" s="12" t="s">
        <v>170</v>
      </c>
      <c r="V5" s="12" t="s">
        <v>171</v>
      </c>
      <c r="W5" s="13" t="s">
        <v>172</v>
      </c>
    </row>
    <row r="6" spans="1:23" ht="9.75" customHeight="1">
      <c r="A6" s="14"/>
      <c r="B6" s="15"/>
      <c r="C6" s="15"/>
      <c r="D6" s="15"/>
      <c r="E6" s="15"/>
      <c r="F6" s="15"/>
      <c r="G6" s="15"/>
      <c r="H6" s="15"/>
      <c r="I6" s="15"/>
      <c r="J6" s="15"/>
      <c r="K6" s="17"/>
      <c r="L6" s="15"/>
      <c r="M6" s="15"/>
      <c r="N6" s="15"/>
      <c r="O6" s="15"/>
      <c r="P6" s="15"/>
      <c r="Q6" s="15"/>
      <c r="R6" s="15"/>
      <c r="S6" s="15"/>
      <c r="T6" s="15"/>
      <c r="U6" s="15"/>
      <c r="V6" s="15"/>
      <c r="W6" s="15"/>
    </row>
    <row r="7" spans="1:23" ht="15" customHeight="1">
      <c r="A7" s="71" t="s">
        <v>62</v>
      </c>
      <c r="B7" s="69">
        <v>1645</v>
      </c>
      <c r="C7" s="69">
        <v>1416</v>
      </c>
      <c r="D7" s="69">
        <v>1442</v>
      </c>
      <c r="E7" s="69">
        <v>1406</v>
      </c>
      <c r="F7" s="69">
        <v>1190</v>
      </c>
      <c r="G7" s="69">
        <v>1253</v>
      </c>
      <c r="H7" s="69">
        <v>1239</v>
      </c>
      <c r="I7" s="69">
        <v>1207</v>
      </c>
      <c r="J7" s="69">
        <v>1119</v>
      </c>
      <c r="K7" s="70">
        <f>SUM(L7:W7)</f>
        <v>1058</v>
      </c>
      <c r="L7" s="69">
        <f aca="true" t="shared" si="0" ref="L7:W7">SUM(L9:L40,L43:L77)</f>
        <v>123</v>
      </c>
      <c r="M7" s="69">
        <f t="shared" si="0"/>
        <v>81</v>
      </c>
      <c r="N7" s="69">
        <f t="shared" si="0"/>
        <v>84</v>
      </c>
      <c r="O7" s="69">
        <f t="shared" si="0"/>
        <v>93</v>
      </c>
      <c r="P7" s="69">
        <f t="shared" si="0"/>
        <v>83</v>
      </c>
      <c r="Q7" s="69">
        <f t="shared" si="0"/>
        <v>86</v>
      </c>
      <c r="R7" s="69">
        <f t="shared" si="0"/>
        <v>70</v>
      </c>
      <c r="S7" s="69">
        <f t="shared" si="0"/>
        <v>63</v>
      </c>
      <c r="T7" s="69">
        <f t="shared" si="0"/>
        <v>56</v>
      </c>
      <c r="U7" s="69">
        <f t="shared" si="0"/>
        <v>83</v>
      </c>
      <c r="V7" s="69">
        <f t="shared" si="0"/>
        <v>57</v>
      </c>
      <c r="W7" s="69">
        <f t="shared" si="0"/>
        <v>179</v>
      </c>
    </row>
    <row r="8" spans="1:23" ht="9.75" customHeight="1">
      <c r="A8" s="38"/>
      <c r="B8" s="28"/>
      <c r="C8" s="28"/>
      <c r="D8" s="28"/>
      <c r="E8" s="28"/>
      <c r="F8" s="28"/>
      <c r="G8" s="28"/>
      <c r="H8" s="28"/>
      <c r="I8" s="28"/>
      <c r="J8" s="28"/>
      <c r="K8" s="37"/>
      <c r="L8" s="28"/>
      <c r="M8" s="28"/>
      <c r="N8" s="28"/>
      <c r="O8" s="28"/>
      <c r="P8" s="28"/>
      <c r="Q8" s="28"/>
      <c r="R8" s="28"/>
      <c r="S8" s="28"/>
      <c r="T8" s="28"/>
      <c r="U8" s="28"/>
      <c r="V8" s="28"/>
      <c r="W8" s="28"/>
    </row>
    <row r="9" spans="1:23" ht="15" customHeight="1">
      <c r="A9" s="71" t="s">
        <v>63</v>
      </c>
      <c r="B9" s="69">
        <v>13</v>
      </c>
      <c r="C9" s="69">
        <v>1</v>
      </c>
      <c r="D9" s="69">
        <v>3</v>
      </c>
      <c r="E9" s="69">
        <v>5</v>
      </c>
      <c r="F9" s="69">
        <v>5</v>
      </c>
      <c r="G9" s="69">
        <v>5</v>
      </c>
      <c r="H9" s="69">
        <v>17</v>
      </c>
      <c r="I9" s="69">
        <v>9</v>
      </c>
      <c r="J9" s="69">
        <v>14</v>
      </c>
      <c r="K9" s="70">
        <f>SUM(L9:W9)</f>
        <v>8</v>
      </c>
      <c r="L9" s="69">
        <v>2</v>
      </c>
      <c r="M9" s="69"/>
      <c r="N9" s="69">
        <v>2</v>
      </c>
      <c r="O9" s="69"/>
      <c r="P9" s="69"/>
      <c r="Q9" s="69"/>
      <c r="R9" s="69">
        <v>3</v>
      </c>
      <c r="S9" s="69"/>
      <c r="T9" s="69"/>
      <c r="U9" s="69"/>
      <c r="V9" s="69"/>
      <c r="W9" s="69">
        <v>1</v>
      </c>
    </row>
    <row r="10" spans="1:23" ht="9.75" customHeight="1">
      <c r="A10" s="38"/>
      <c r="B10" s="28"/>
      <c r="C10" s="28"/>
      <c r="D10" s="28"/>
      <c r="E10" s="28"/>
      <c r="F10" s="28"/>
      <c r="G10" s="28"/>
      <c r="H10" s="28"/>
      <c r="I10" s="28"/>
      <c r="J10" s="28"/>
      <c r="K10" s="37"/>
      <c r="L10" s="28"/>
      <c r="M10" s="28"/>
      <c r="N10" s="28"/>
      <c r="O10" s="28"/>
      <c r="P10" s="28"/>
      <c r="Q10" s="28"/>
      <c r="R10" s="28"/>
      <c r="S10" s="28"/>
      <c r="T10" s="28"/>
      <c r="U10" s="28"/>
      <c r="V10" s="28"/>
      <c r="W10" s="28"/>
    </row>
    <row r="11" spans="1:23" ht="15" customHeight="1">
      <c r="A11" s="36" t="s">
        <v>64</v>
      </c>
      <c r="B11" s="28"/>
      <c r="C11" s="28"/>
      <c r="D11" s="28"/>
      <c r="E11" s="28"/>
      <c r="F11" s="28"/>
      <c r="G11" s="28"/>
      <c r="H11" s="28"/>
      <c r="I11" s="28"/>
      <c r="J11" s="28"/>
      <c r="K11" s="37"/>
      <c r="L11" s="28"/>
      <c r="M11" s="28"/>
      <c r="N11" s="28"/>
      <c r="O11" s="28"/>
      <c r="P11" s="28"/>
      <c r="Q11" s="28"/>
      <c r="R11" s="28"/>
      <c r="S11" s="28"/>
      <c r="T11" s="28"/>
      <c r="U11" s="28"/>
      <c r="V11" s="28"/>
      <c r="W11" s="28"/>
    </row>
    <row r="12" spans="1:23" ht="15" customHeight="1">
      <c r="A12" s="38" t="s">
        <v>65</v>
      </c>
      <c r="B12" s="28">
        <v>1</v>
      </c>
      <c r="C12" s="28"/>
      <c r="D12" s="28"/>
      <c r="E12" s="28"/>
      <c r="F12" s="28"/>
      <c r="G12" s="28">
        <v>1</v>
      </c>
      <c r="H12" s="28">
        <v>1</v>
      </c>
      <c r="I12" s="28">
        <v>0</v>
      </c>
      <c r="J12" s="28">
        <v>0</v>
      </c>
      <c r="K12" s="37">
        <f aca="true" t="shared" si="1" ref="K12:K17">SUM(L12:W12)</f>
        <v>0</v>
      </c>
      <c r="L12" s="28"/>
      <c r="M12" s="28"/>
      <c r="N12" s="28"/>
      <c r="O12" s="28"/>
      <c r="P12" s="28"/>
      <c r="Q12" s="28"/>
      <c r="R12" s="28"/>
      <c r="S12" s="28"/>
      <c r="T12" s="28"/>
      <c r="U12" s="28"/>
      <c r="V12" s="28"/>
      <c r="W12" s="28"/>
    </row>
    <row r="13" spans="1:23" ht="15" customHeight="1">
      <c r="A13" s="38" t="s">
        <v>66</v>
      </c>
      <c r="B13" s="28">
        <v>1</v>
      </c>
      <c r="C13" s="28"/>
      <c r="D13" s="28"/>
      <c r="E13" s="28"/>
      <c r="F13" s="28"/>
      <c r="G13" s="28">
        <v>3</v>
      </c>
      <c r="H13" s="28">
        <v>3</v>
      </c>
      <c r="I13" s="28">
        <v>0</v>
      </c>
      <c r="J13" s="28">
        <v>1</v>
      </c>
      <c r="K13" s="37">
        <f t="shared" si="1"/>
        <v>0</v>
      </c>
      <c r="L13" s="28"/>
      <c r="M13" s="28"/>
      <c r="N13" s="28"/>
      <c r="O13" s="28"/>
      <c r="P13" s="28"/>
      <c r="Q13" s="28"/>
      <c r="R13" s="28"/>
      <c r="S13" s="28"/>
      <c r="T13" s="28"/>
      <c r="U13" s="28"/>
      <c r="V13" s="28"/>
      <c r="W13" s="28"/>
    </row>
    <row r="14" spans="1:23" ht="15" customHeight="1">
      <c r="A14" s="38" t="s">
        <v>67</v>
      </c>
      <c r="B14" s="28"/>
      <c r="C14" s="28">
        <v>2</v>
      </c>
      <c r="D14" s="28">
        <v>3</v>
      </c>
      <c r="E14" s="28"/>
      <c r="F14" s="28"/>
      <c r="G14" s="28">
        <v>7</v>
      </c>
      <c r="H14" s="28">
        <v>5</v>
      </c>
      <c r="I14" s="28">
        <v>1</v>
      </c>
      <c r="J14" s="28">
        <v>1</v>
      </c>
      <c r="K14" s="37">
        <f t="shared" si="1"/>
        <v>0</v>
      </c>
      <c r="L14" s="28"/>
      <c r="M14" s="28"/>
      <c r="N14" s="28"/>
      <c r="O14" s="28"/>
      <c r="P14" s="28"/>
      <c r="Q14" s="28"/>
      <c r="R14" s="28"/>
      <c r="S14" s="28"/>
      <c r="T14" s="28"/>
      <c r="U14" s="28"/>
      <c r="V14" s="28"/>
      <c r="W14" s="28"/>
    </row>
    <row r="15" spans="1:23" ht="15" customHeight="1">
      <c r="A15" s="38" t="s">
        <v>68</v>
      </c>
      <c r="B15" s="28">
        <v>1</v>
      </c>
      <c r="C15" s="28">
        <v>1</v>
      </c>
      <c r="D15" s="28"/>
      <c r="E15" s="28">
        <v>1</v>
      </c>
      <c r="F15" s="28">
        <v>2</v>
      </c>
      <c r="G15" s="28">
        <v>3</v>
      </c>
      <c r="H15" s="28"/>
      <c r="I15" s="28">
        <v>0</v>
      </c>
      <c r="J15" s="28">
        <v>1</v>
      </c>
      <c r="K15" s="37">
        <f t="shared" si="1"/>
        <v>1</v>
      </c>
      <c r="L15" s="28"/>
      <c r="M15" s="28"/>
      <c r="N15" s="28"/>
      <c r="O15" s="28"/>
      <c r="P15" s="28"/>
      <c r="Q15" s="28"/>
      <c r="R15" s="28"/>
      <c r="S15" s="28"/>
      <c r="T15" s="28"/>
      <c r="U15" s="28"/>
      <c r="V15" s="28"/>
      <c r="W15" s="28">
        <v>1</v>
      </c>
    </row>
    <row r="16" spans="1:23" ht="15" customHeight="1">
      <c r="A16" s="38" t="s">
        <v>69</v>
      </c>
      <c r="B16" s="28"/>
      <c r="C16" s="28">
        <v>2</v>
      </c>
      <c r="D16" s="28"/>
      <c r="E16" s="28">
        <v>1</v>
      </c>
      <c r="F16" s="28"/>
      <c r="G16" s="28"/>
      <c r="H16" s="28"/>
      <c r="I16" s="28">
        <v>0</v>
      </c>
      <c r="J16" s="28">
        <v>3</v>
      </c>
      <c r="K16" s="37">
        <f t="shared" si="1"/>
        <v>0</v>
      </c>
      <c r="L16" s="28"/>
      <c r="M16" s="28"/>
      <c r="N16" s="28"/>
      <c r="O16" s="28"/>
      <c r="P16" s="28"/>
      <c r="Q16" s="28"/>
      <c r="R16" s="28"/>
      <c r="S16" s="28"/>
      <c r="T16" s="28"/>
      <c r="U16" s="28"/>
      <c r="V16" s="28"/>
      <c r="W16" s="28"/>
    </row>
    <row r="17" spans="1:23" ht="15" customHeight="1">
      <c r="A17" s="68" t="s">
        <v>70</v>
      </c>
      <c r="B17" s="69">
        <v>1</v>
      </c>
      <c r="C17" s="69"/>
      <c r="D17" s="69"/>
      <c r="E17" s="69"/>
      <c r="F17" s="69"/>
      <c r="G17" s="69">
        <v>1</v>
      </c>
      <c r="H17" s="69">
        <v>1</v>
      </c>
      <c r="I17" s="69">
        <v>1</v>
      </c>
      <c r="J17" s="69">
        <v>1</v>
      </c>
      <c r="K17" s="70">
        <f t="shared" si="1"/>
        <v>0</v>
      </c>
      <c r="L17" s="69"/>
      <c r="M17" s="69"/>
      <c r="N17" s="69"/>
      <c r="O17" s="69"/>
      <c r="P17" s="69"/>
      <c r="Q17" s="69"/>
      <c r="R17" s="69"/>
      <c r="S17" s="69"/>
      <c r="T17" s="69"/>
      <c r="U17" s="69"/>
      <c r="V17" s="69"/>
      <c r="W17" s="69"/>
    </row>
    <row r="18" spans="1:23" ht="9.75" customHeight="1">
      <c r="A18" s="38"/>
      <c r="B18" s="28"/>
      <c r="C18" s="28"/>
      <c r="D18" s="28"/>
      <c r="E18" s="28"/>
      <c r="F18" s="28"/>
      <c r="G18" s="28"/>
      <c r="H18" s="28"/>
      <c r="I18" s="28"/>
      <c r="J18" s="28"/>
      <c r="K18" s="37"/>
      <c r="L18" s="28"/>
      <c r="M18" s="28"/>
      <c r="N18" s="28"/>
      <c r="O18" s="28"/>
      <c r="P18" s="28"/>
      <c r="Q18" s="28"/>
      <c r="R18" s="28"/>
      <c r="S18" s="28"/>
      <c r="T18" s="28"/>
      <c r="U18" s="28"/>
      <c r="V18" s="28"/>
      <c r="W18" s="28"/>
    </row>
    <row r="19" spans="1:23" ht="15" customHeight="1">
      <c r="A19" s="36" t="s">
        <v>71</v>
      </c>
      <c r="B19" s="28"/>
      <c r="C19" s="28"/>
      <c r="D19" s="28"/>
      <c r="E19" s="28"/>
      <c r="F19" s="28"/>
      <c r="G19" s="28"/>
      <c r="H19" s="28"/>
      <c r="I19" s="28"/>
      <c r="J19" s="28"/>
      <c r="K19" s="37"/>
      <c r="L19" s="28"/>
      <c r="M19" s="28"/>
      <c r="N19" s="28"/>
      <c r="O19" s="28"/>
      <c r="P19" s="28"/>
      <c r="Q19" s="28"/>
      <c r="R19" s="28"/>
      <c r="S19" s="28"/>
      <c r="T19" s="28"/>
      <c r="U19" s="28"/>
      <c r="V19" s="28"/>
      <c r="W19" s="28"/>
    </row>
    <row r="20" spans="1:23" ht="15" customHeight="1">
      <c r="A20" s="38" t="s">
        <v>72</v>
      </c>
      <c r="B20" s="28"/>
      <c r="C20" s="28">
        <v>4</v>
      </c>
      <c r="D20" s="28">
        <v>4</v>
      </c>
      <c r="E20" s="28">
        <v>7</v>
      </c>
      <c r="F20" s="28">
        <v>3</v>
      </c>
      <c r="G20" s="28">
        <v>3</v>
      </c>
      <c r="H20" s="28">
        <v>7</v>
      </c>
      <c r="I20" s="28">
        <v>8</v>
      </c>
      <c r="J20" s="28">
        <v>2</v>
      </c>
      <c r="K20" s="37">
        <f aca="true" t="shared" si="2" ref="K20:K26">SUM(L20:W20)</f>
        <v>1</v>
      </c>
      <c r="L20" s="28"/>
      <c r="M20" s="28"/>
      <c r="N20" s="28"/>
      <c r="O20" s="28"/>
      <c r="P20" s="28"/>
      <c r="Q20" s="28"/>
      <c r="R20" s="28">
        <v>1</v>
      </c>
      <c r="S20" s="28"/>
      <c r="T20" s="28"/>
      <c r="U20" s="28"/>
      <c r="V20" s="28"/>
      <c r="W20" s="28"/>
    </row>
    <row r="21" spans="1:23" ht="15" customHeight="1">
      <c r="A21" s="38" t="s">
        <v>73</v>
      </c>
      <c r="B21" s="28">
        <v>1</v>
      </c>
      <c r="C21" s="28">
        <v>5</v>
      </c>
      <c r="D21" s="28">
        <v>3</v>
      </c>
      <c r="E21" s="28"/>
      <c r="F21" s="28"/>
      <c r="G21" s="28">
        <v>5</v>
      </c>
      <c r="H21" s="28">
        <v>5</v>
      </c>
      <c r="I21" s="28">
        <v>4</v>
      </c>
      <c r="J21" s="28">
        <v>1</v>
      </c>
      <c r="K21" s="37">
        <f t="shared" si="2"/>
        <v>3</v>
      </c>
      <c r="L21" s="28"/>
      <c r="M21" s="28"/>
      <c r="N21" s="28"/>
      <c r="O21" s="28"/>
      <c r="P21" s="28"/>
      <c r="Q21" s="28"/>
      <c r="R21" s="28"/>
      <c r="S21" s="28"/>
      <c r="T21" s="28"/>
      <c r="U21" s="28">
        <v>2</v>
      </c>
      <c r="V21" s="28"/>
      <c r="W21" s="28">
        <v>1</v>
      </c>
    </row>
    <row r="22" spans="1:23" ht="15" customHeight="1">
      <c r="A22" s="38" t="s">
        <v>74</v>
      </c>
      <c r="B22" s="28">
        <v>1</v>
      </c>
      <c r="C22" s="28"/>
      <c r="D22" s="28">
        <v>1</v>
      </c>
      <c r="E22" s="28"/>
      <c r="F22" s="28"/>
      <c r="G22" s="28"/>
      <c r="H22" s="28">
        <v>1</v>
      </c>
      <c r="I22" s="28">
        <v>3</v>
      </c>
      <c r="J22" s="28">
        <v>4</v>
      </c>
      <c r="K22" s="37">
        <f t="shared" si="2"/>
        <v>0</v>
      </c>
      <c r="L22" s="28"/>
      <c r="M22" s="28"/>
      <c r="N22" s="28"/>
      <c r="O22" s="28"/>
      <c r="P22" s="28"/>
      <c r="Q22" s="28"/>
      <c r="R22" s="28"/>
      <c r="S22" s="28"/>
      <c r="T22" s="28"/>
      <c r="U22" s="28"/>
      <c r="V22" s="28"/>
      <c r="W22" s="28"/>
    </row>
    <row r="23" spans="1:23" ht="15" customHeight="1">
      <c r="A23" s="38" t="s">
        <v>75</v>
      </c>
      <c r="B23" s="28">
        <v>7</v>
      </c>
      <c r="C23" s="28">
        <v>11</v>
      </c>
      <c r="D23" s="28">
        <v>4</v>
      </c>
      <c r="E23" s="28">
        <v>15</v>
      </c>
      <c r="F23" s="28">
        <v>8</v>
      </c>
      <c r="G23" s="28">
        <v>9</v>
      </c>
      <c r="H23" s="28">
        <v>2</v>
      </c>
      <c r="I23" s="28">
        <v>10</v>
      </c>
      <c r="J23" s="28">
        <v>8</v>
      </c>
      <c r="K23" s="37">
        <f t="shared" si="2"/>
        <v>13</v>
      </c>
      <c r="L23" s="28"/>
      <c r="M23" s="28">
        <v>1</v>
      </c>
      <c r="N23" s="28">
        <v>4</v>
      </c>
      <c r="O23" s="28"/>
      <c r="P23" s="28">
        <v>3</v>
      </c>
      <c r="Q23" s="28">
        <v>2</v>
      </c>
      <c r="R23" s="28"/>
      <c r="S23" s="28"/>
      <c r="T23" s="28"/>
      <c r="U23" s="28">
        <v>1</v>
      </c>
      <c r="V23" s="28">
        <v>1</v>
      </c>
      <c r="W23" s="28">
        <v>1</v>
      </c>
    </row>
    <row r="24" spans="1:23" ht="15" customHeight="1">
      <c r="A24" s="38" t="s">
        <v>76</v>
      </c>
      <c r="B24" s="28">
        <v>8</v>
      </c>
      <c r="C24" s="28">
        <v>10</v>
      </c>
      <c r="D24" s="28">
        <v>11</v>
      </c>
      <c r="E24" s="28">
        <v>14</v>
      </c>
      <c r="F24" s="28">
        <v>16</v>
      </c>
      <c r="G24" s="28">
        <v>15</v>
      </c>
      <c r="H24" s="28">
        <v>8</v>
      </c>
      <c r="I24" s="28">
        <v>4</v>
      </c>
      <c r="J24" s="28">
        <v>13</v>
      </c>
      <c r="K24" s="37">
        <f t="shared" si="2"/>
        <v>6</v>
      </c>
      <c r="L24" s="28">
        <v>1</v>
      </c>
      <c r="M24" s="28"/>
      <c r="N24" s="28"/>
      <c r="O24" s="28"/>
      <c r="P24" s="28"/>
      <c r="Q24" s="28">
        <v>2</v>
      </c>
      <c r="R24" s="28"/>
      <c r="S24" s="28"/>
      <c r="T24" s="28"/>
      <c r="U24" s="28">
        <v>1</v>
      </c>
      <c r="V24" s="28">
        <v>1</v>
      </c>
      <c r="W24" s="28">
        <v>1</v>
      </c>
    </row>
    <row r="25" spans="1:23" ht="15" customHeight="1">
      <c r="A25" s="38" t="s">
        <v>77</v>
      </c>
      <c r="B25" s="28">
        <v>23</v>
      </c>
      <c r="C25" s="28">
        <v>16</v>
      </c>
      <c r="D25" s="28">
        <v>24</v>
      </c>
      <c r="E25" s="28">
        <v>28</v>
      </c>
      <c r="F25" s="28">
        <v>22</v>
      </c>
      <c r="G25" s="28">
        <v>19</v>
      </c>
      <c r="H25" s="28">
        <v>21</v>
      </c>
      <c r="I25" s="28">
        <v>20</v>
      </c>
      <c r="J25" s="28">
        <v>22</v>
      </c>
      <c r="K25" s="37">
        <f t="shared" si="2"/>
        <v>31</v>
      </c>
      <c r="L25" s="28">
        <v>5</v>
      </c>
      <c r="M25" s="28">
        <v>2</v>
      </c>
      <c r="N25" s="28">
        <v>2</v>
      </c>
      <c r="O25" s="28">
        <v>4</v>
      </c>
      <c r="P25" s="28"/>
      <c r="Q25" s="28">
        <v>6</v>
      </c>
      <c r="R25" s="28">
        <v>1</v>
      </c>
      <c r="S25" s="28">
        <v>3</v>
      </c>
      <c r="T25" s="28"/>
      <c r="U25" s="28"/>
      <c r="V25" s="28">
        <v>2</v>
      </c>
      <c r="W25" s="28">
        <v>6</v>
      </c>
    </row>
    <row r="26" spans="1:23" ht="15" customHeight="1">
      <c r="A26" s="68" t="s">
        <v>78</v>
      </c>
      <c r="B26" s="69">
        <v>19</v>
      </c>
      <c r="C26" s="69">
        <v>13</v>
      </c>
      <c r="D26" s="69">
        <v>10</v>
      </c>
      <c r="E26" s="69">
        <v>14</v>
      </c>
      <c r="F26" s="69">
        <v>17</v>
      </c>
      <c r="G26" s="69">
        <v>12</v>
      </c>
      <c r="H26" s="69">
        <v>9</v>
      </c>
      <c r="I26" s="69">
        <v>12</v>
      </c>
      <c r="J26" s="69">
        <v>10</v>
      </c>
      <c r="K26" s="70">
        <f t="shared" si="2"/>
        <v>20</v>
      </c>
      <c r="L26" s="69"/>
      <c r="M26" s="69">
        <v>3</v>
      </c>
      <c r="N26" s="69"/>
      <c r="O26" s="69">
        <v>3</v>
      </c>
      <c r="P26" s="69">
        <v>1</v>
      </c>
      <c r="Q26" s="69">
        <v>3</v>
      </c>
      <c r="R26" s="69">
        <v>2</v>
      </c>
      <c r="S26" s="69">
        <v>1</v>
      </c>
      <c r="T26" s="69">
        <v>1</v>
      </c>
      <c r="U26" s="69"/>
      <c r="V26" s="69">
        <v>1</v>
      </c>
      <c r="W26" s="69">
        <v>5</v>
      </c>
    </row>
    <row r="27" spans="1:23" ht="9.75" customHeight="1">
      <c r="A27" s="38"/>
      <c r="B27" s="28"/>
      <c r="C27" s="28"/>
      <c r="D27" s="28"/>
      <c r="E27" s="28"/>
      <c r="F27" s="28"/>
      <c r="G27" s="28"/>
      <c r="H27" s="28"/>
      <c r="I27" s="28"/>
      <c r="J27" s="28"/>
      <c r="K27" s="37"/>
      <c r="L27" s="28"/>
      <c r="M27" s="28"/>
      <c r="N27" s="28"/>
      <c r="O27" s="28"/>
      <c r="P27" s="28"/>
      <c r="Q27" s="28"/>
      <c r="R27" s="28"/>
      <c r="S27" s="28"/>
      <c r="T27" s="28"/>
      <c r="U27" s="28"/>
      <c r="V27" s="28"/>
      <c r="W27" s="28"/>
    </row>
    <row r="28" spans="1:23" ht="15" customHeight="1">
      <c r="A28" s="36" t="s">
        <v>79</v>
      </c>
      <c r="B28" s="28"/>
      <c r="C28" s="28"/>
      <c r="D28" s="28"/>
      <c r="E28" s="28"/>
      <c r="F28" s="28"/>
      <c r="G28" s="28"/>
      <c r="H28" s="28"/>
      <c r="I28" s="28"/>
      <c r="J28" s="28"/>
      <c r="K28" s="37"/>
      <c r="L28" s="28"/>
      <c r="M28" s="28"/>
      <c r="N28" s="28"/>
      <c r="O28" s="28"/>
      <c r="P28" s="28"/>
      <c r="Q28" s="28"/>
      <c r="R28" s="28"/>
      <c r="S28" s="28"/>
      <c r="T28" s="28"/>
      <c r="U28" s="28"/>
      <c r="V28" s="28"/>
      <c r="W28" s="28"/>
    </row>
    <row r="29" spans="1:23" ht="15" customHeight="1">
      <c r="A29" s="38" t="s">
        <v>80</v>
      </c>
      <c r="B29" s="28"/>
      <c r="C29" s="28"/>
      <c r="D29" s="28">
        <v>7</v>
      </c>
      <c r="E29" s="28">
        <v>0</v>
      </c>
      <c r="F29" s="28">
        <v>2</v>
      </c>
      <c r="G29" s="28">
        <v>1</v>
      </c>
      <c r="H29" s="28"/>
      <c r="I29" s="28">
        <v>8</v>
      </c>
      <c r="J29" s="28">
        <v>1</v>
      </c>
      <c r="K29" s="37">
        <f>SUM(L29:W29)</f>
        <v>3</v>
      </c>
      <c r="L29" s="28"/>
      <c r="M29" s="28"/>
      <c r="N29" s="28"/>
      <c r="O29" s="28"/>
      <c r="P29" s="28"/>
      <c r="Q29" s="28">
        <v>3</v>
      </c>
      <c r="R29" s="28"/>
      <c r="S29" s="28"/>
      <c r="T29" s="28"/>
      <c r="U29" s="28"/>
      <c r="V29" s="28"/>
      <c r="W29" s="28"/>
    </row>
    <row r="30" spans="1:23" ht="15" customHeight="1">
      <c r="A30" s="38" t="s">
        <v>81</v>
      </c>
      <c r="B30" s="28">
        <v>2</v>
      </c>
      <c r="C30" s="28">
        <v>1</v>
      </c>
      <c r="D30" s="28">
        <v>2</v>
      </c>
      <c r="E30" s="28">
        <v>4</v>
      </c>
      <c r="F30" s="28">
        <v>1</v>
      </c>
      <c r="G30" s="28">
        <v>1</v>
      </c>
      <c r="H30" s="28">
        <v>1</v>
      </c>
      <c r="I30" s="28">
        <v>0</v>
      </c>
      <c r="J30" s="28">
        <v>1</v>
      </c>
      <c r="K30" s="37">
        <f>SUM(L30:W30)</f>
        <v>2</v>
      </c>
      <c r="L30" s="28"/>
      <c r="M30" s="28"/>
      <c r="N30" s="28"/>
      <c r="O30" s="28"/>
      <c r="P30" s="28">
        <v>1</v>
      </c>
      <c r="Q30" s="28">
        <v>1</v>
      </c>
      <c r="R30" s="28"/>
      <c r="S30" s="28"/>
      <c r="T30" s="28"/>
      <c r="U30" s="28"/>
      <c r="V30" s="28"/>
      <c r="W30" s="28"/>
    </row>
    <row r="31" spans="1:23" ht="15" customHeight="1">
      <c r="A31" s="38" t="s">
        <v>82</v>
      </c>
      <c r="B31" s="28">
        <v>2</v>
      </c>
      <c r="C31" s="28">
        <v>2</v>
      </c>
      <c r="D31" s="28">
        <v>6</v>
      </c>
      <c r="E31" s="28">
        <v>6</v>
      </c>
      <c r="F31" s="28">
        <v>5</v>
      </c>
      <c r="G31" s="28">
        <v>2</v>
      </c>
      <c r="H31" s="28">
        <v>8</v>
      </c>
      <c r="I31" s="28">
        <v>8</v>
      </c>
      <c r="J31" s="28">
        <v>1</v>
      </c>
      <c r="K31" s="37">
        <f>SUM(L31:W31)</f>
        <v>2</v>
      </c>
      <c r="L31" s="28"/>
      <c r="M31" s="28"/>
      <c r="N31" s="28"/>
      <c r="O31" s="28"/>
      <c r="P31" s="28"/>
      <c r="Q31" s="28"/>
      <c r="R31" s="28">
        <v>1</v>
      </c>
      <c r="S31" s="28"/>
      <c r="T31" s="28"/>
      <c r="U31" s="28"/>
      <c r="V31" s="28"/>
      <c r="W31" s="28">
        <v>1</v>
      </c>
    </row>
    <row r="32" spans="1:23" ht="15" customHeight="1">
      <c r="A32" s="68" t="s">
        <v>83</v>
      </c>
      <c r="B32" s="69">
        <v>7</v>
      </c>
      <c r="C32" s="69">
        <v>3</v>
      </c>
      <c r="D32" s="69">
        <v>7</v>
      </c>
      <c r="E32" s="69">
        <v>7</v>
      </c>
      <c r="F32" s="69">
        <v>7</v>
      </c>
      <c r="G32" s="69">
        <v>4</v>
      </c>
      <c r="H32" s="69">
        <v>4</v>
      </c>
      <c r="I32" s="69">
        <v>0</v>
      </c>
      <c r="J32" s="69">
        <v>1</v>
      </c>
      <c r="K32" s="70">
        <f>SUM(L32:W32)</f>
        <v>2</v>
      </c>
      <c r="L32" s="69"/>
      <c r="M32" s="69"/>
      <c r="N32" s="69"/>
      <c r="O32" s="69"/>
      <c r="P32" s="69"/>
      <c r="Q32" s="69"/>
      <c r="R32" s="69"/>
      <c r="S32" s="69"/>
      <c r="T32" s="69">
        <v>1</v>
      </c>
      <c r="U32" s="69"/>
      <c r="V32" s="69"/>
      <c r="W32" s="69">
        <v>1</v>
      </c>
    </row>
    <row r="33" spans="1:23" ht="9.75" customHeight="1">
      <c r="A33" s="38"/>
      <c r="B33" s="28"/>
      <c r="C33" s="28"/>
      <c r="D33" s="28"/>
      <c r="E33" s="28"/>
      <c r="F33" s="28"/>
      <c r="G33" s="28"/>
      <c r="H33" s="28"/>
      <c r="I33" s="28"/>
      <c r="J33" s="28"/>
      <c r="K33" s="37"/>
      <c r="L33" s="28"/>
      <c r="M33" s="28"/>
      <c r="N33" s="28"/>
      <c r="O33" s="28"/>
      <c r="P33" s="28"/>
      <c r="Q33" s="28"/>
      <c r="R33" s="28"/>
      <c r="S33" s="28"/>
      <c r="T33" s="28"/>
      <c r="U33" s="28"/>
      <c r="V33" s="28"/>
      <c r="W33" s="28"/>
    </row>
    <row r="34" spans="1:23" ht="15" customHeight="1">
      <c r="A34" s="36" t="s">
        <v>84</v>
      </c>
      <c r="B34" s="28"/>
      <c r="C34" s="28"/>
      <c r="D34" s="28"/>
      <c r="E34" s="28"/>
      <c r="F34" s="28"/>
      <c r="G34" s="28"/>
      <c r="H34" s="28"/>
      <c r="I34" s="28"/>
      <c r="J34" s="28"/>
      <c r="K34" s="37"/>
      <c r="L34" s="28"/>
      <c r="M34" s="28"/>
      <c r="N34" s="28"/>
      <c r="O34" s="28"/>
      <c r="P34" s="28"/>
      <c r="Q34" s="28"/>
      <c r="R34" s="28"/>
      <c r="S34" s="28"/>
      <c r="T34" s="28"/>
      <c r="U34" s="28"/>
      <c r="V34" s="28"/>
      <c r="W34" s="28"/>
    </row>
    <row r="35" spans="1:23" ht="15" customHeight="1">
      <c r="A35" s="38" t="s">
        <v>85</v>
      </c>
      <c r="B35" s="28">
        <v>1</v>
      </c>
      <c r="C35" s="28"/>
      <c r="D35" s="28">
        <v>3</v>
      </c>
      <c r="E35" s="28">
        <v>2</v>
      </c>
      <c r="F35" s="28">
        <v>2</v>
      </c>
      <c r="G35" s="28"/>
      <c r="H35" s="28">
        <v>2</v>
      </c>
      <c r="I35" s="28">
        <v>2</v>
      </c>
      <c r="J35" s="28">
        <v>0</v>
      </c>
      <c r="K35" s="37">
        <f aca="true" t="shared" si="3" ref="K35:K40">SUM(L35:W35)</f>
        <v>0</v>
      </c>
      <c r="L35" s="28"/>
      <c r="M35" s="28"/>
      <c r="N35" s="28"/>
      <c r="O35" s="28"/>
      <c r="P35" s="28"/>
      <c r="Q35" s="28"/>
      <c r="R35" s="28"/>
      <c r="S35" s="28"/>
      <c r="T35" s="28"/>
      <c r="U35" s="28"/>
      <c r="V35" s="28"/>
      <c r="W35" s="28"/>
    </row>
    <row r="36" spans="1:23" ht="15" customHeight="1">
      <c r="A36" s="38" t="s">
        <v>86</v>
      </c>
      <c r="B36" s="28">
        <v>5</v>
      </c>
      <c r="C36" s="28">
        <v>2</v>
      </c>
      <c r="D36" s="28">
        <v>1</v>
      </c>
      <c r="E36" s="28">
        <v>5</v>
      </c>
      <c r="F36" s="28">
        <v>5</v>
      </c>
      <c r="G36" s="28">
        <v>3</v>
      </c>
      <c r="H36" s="28">
        <v>3</v>
      </c>
      <c r="I36" s="28">
        <v>0</v>
      </c>
      <c r="J36" s="28">
        <v>0</v>
      </c>
      <c r="K36" s="37">
        <f t="shared" si="3"/>
        <v>0</v>
      </c>
      <c r="L36" s="28"/>
      <c r="M36" s="28"/>
      <c r="N36" s="28"/>
      <c r="O36" s="28"/>
      <c r="P36" s="28"/>
      <c r="Q36" s="28"/>
      <c r="R36" s="28"/>
      <c r="S36" s="28"/>
      <c r="T36" s="28"/>
      <c r="U36" s="28"/>
      <c r="V36" s="28"/>
      <c r="W36" s="28"/>
    </row>
    <row r="37" spans="1:23" ht="15" customHeight="1">
      <c r="A37" s="38" t="s">
        <v>87</v>
      </c>
      <c r="B37" s="28">
        <v>14</v>
      </c>
      <c r="C37" s="28">
        <v>7</v>
      </c>
      <c r="D37" s="28">
        <v>4</v>
      </c>
      <c r="E37" s="28">
        <v>14</v>
      </c>
      <c r="F37" s="28">
        <v>4</v>
      </c>
      <c r="G37" s="28">
        <v>2</v>
      </c>
      <c r="H37" s="28">
        <v>3</v>
      </c>
      <c r="I37" s="28">
        <v>3</v>
      </c>
      <c r="J37" s="28">
        <v>5</v>
      </c>
      <c r="K37" s="37">
        <f t="shared" si="3"/>
        <v>2</v>
      </c>
      <c r="L37" s="28">
        <v>1</v>
      </c>
      <c r="M37" s="28"/>
      <c r="N37" s="28"/>
      <c r="O37" s="28"/>
      <c r="P37" s="28"/>
      <c r="Q37" s="28"/>
      <c r="R37" s="28"/>
      <c r="S37" s="28"/>
      <c r="T37" s="28"/>
      <c r="U37" s="28"/>
      <c r="V37" s="28"/>
      <c r="W37" s="28">
        <v>1</v>
      </c>
    </row>
    <row r="38" spans="1:23" ht="15" customHeight="1">
      <c r="A38" s="38" t="s">
        <v>88</v>
      </c>
      <c r="B38" s="28">
        <v>4</v>
      </c>
      <c r="C38" s="28">
        <v>3</v>
      </c>
      <c r="D38" s="28">
        <v>8</v>
      </c>
      <c r="E38" s="28">
        <v>3</v>
      </c>
      <c r="F38" s="28">
        <v>3</v>
      </c>
      <c r="G38" s="28">
        <v>11</v>
      </c>
      <c r="H38" s="28">
        <v>5</v>
      </c>
      <c r="I38" s="28">
        <v>9</v>
      </c>
      <c r="J38" s="28">
        <v>3</v>
      </c>
      <c r="K38" s="37">
        <f t="shared" si="3"/>
        <v>9</v>
      </c>
      <c r="L38" s="28">
        <v>1</v>
      </c>
      <c r="M38" s="28"/>
      <c r="N38" s="28"/>
      <c r="O38" s="28">
        <v>1</v>
      </c>
      <c r="P38" s="28"/>
      <c r="Q38" s="28"/>
      <c r="R38" s="28"/>
      <c r="S38" s="28">
        <v>1</v>
      </c>
      <c r="T38" s="28">
        <v>1</v>
      </c>
      <c r="U38" s="28">
        <v>4</v>
      </c>
      <c r="V38" s="28"/>
      <c r="W38" s="28">
        <v>1</v>
      </c>
    </row>
    <row r="39" spans="1:23" ht="15" customHeight="1">
      <c r="A39" s="38" t="s">
        <v>89</v>
      </c>
      <c r="B39" s="28">
        <v>23</v>
      </c>
      <c r="C39" s="28">
        <v>24</v>
      </c>
      <c r="D39" s="28">
        <v>13</v>
      </c>
      <c r="E39" s="28">
        <v>16</v>
      </c>
      <c r="F39" s="28">
        <v>15</v>
      </c>
      <c r="G39" s="28">
        <v>18</v>
      </c>
      <c r="H39" s="28">
        <v>25</v>
      </c>
      <c r="I39" s="28">
        <v>7</v>
      </c>
      <c r="J39" s="28">
        <v>14</v>
      </c>
      <c r="K39" s="37">
        <f t="shared" si="3"/>
        <v>15</v>
      </c>
      <c r="L39" s="28">
        <v>2</v>
      </c>
      <c r="M39" s="28">
        <v>1</v>
      </c>
      <c r="N39" s="28"/>
      <c r="O39" s="28">
        <v>3</v>
      </c>
      <c r="P39" s="28">
        <v>1</v>
      </c>
      <c r="Q39" s="28">
        <v>1</v>
      </c>
      <c r="R39" s="28"/>
      <c r="S39" s="28">
        <v>2</v>
      </c>
      <c r="T39" s="28"/>
      <c r="U39" s="28">
        <v>4</v>
      </c>
      <c r="V39" s="28"/>
      <c r="W39" s="28">
        <v>1</v>
      </c>
    </row>
    <row r="40" spans="1:54" ht="15" customHeight="1">
      <c r="A40" s="38" t="s">
        <v>90</v>
      </c>
      <c r="B40" s="28">
        <v>4</v>
      </c>
      <c r="C40" s="28">
        <v>6</v>
      </c>
      <c r="D40" s="28">
        <v>6</v>
      </c>
      <c r="E40" s="28">
        <v>13</v>
      </c>
      <c r="F40" s="28">
        <v>8</v>
      </c>
      <c r="G40" s="28">
        <v>8</v>
      </c>
      <c r="H40" s="28">
        <v>11</v>
      </c>
      <c r="I40" s="28">
        <v>5</v>
      </c>
      <c r="J40" s="28">
        <v>3</v>
      </c>
      <c r="K40" s="37">
        <f t="shared" si="3"/>
        <v>3</v>
      </c>
      <c r="L40" s="28"/>
      <c r="M40" s="28"/>
      <c r="N40" s="28"/>
      <c r="O40" s="28"/>
      <c r="P40" s="28">
        <v>1</v>
      </c>
      <c r="Q40" s="28"/>
      <c r="R40" s="28">
        <v>1</v>
      </c>
      <c r="S40" s="28"/>
      <c r="T40" s="28"/>
      <c r="U40" s="28"/>
      <c r="V40" s="28">
        <v>1</v>
      </c>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row>
    <row r="41" spans="1:23" ht="9.75" customHeight="1">
      <c r="A41" s="14"/>
      <c r="B41" s="15"/>
      <c r="C41" s="15"/>
      <c r="D41" s="15"/>
      <c r="E41" s="15"/>
      <c r="F41" s="15"/>
      <c r="G41" s="15"/>
      <c r="H41" s="15"/>
      <c r="I41" s="15"/>
      <c r="J41" s="15"/>
      <c r="K41" s="17"/>
      <c r="L41" s="15"/>
      <c r="M41" s="15"/>
      <c r="N41" s="15"/>
      <c r="O41" s="15"/>
      <c r="P41" s="15"/>
      <c r="Q41" s="15"/>
      <c r="R41" s="15"/>
      <c r="S41" s="15"/>
      <c r="T41" s="15"/>
      <c r="U41" s="15"/>
      <c r="V41" s="15"/>
      <c r="W41" s="15"/>
    </row>
    <row r="42" spans="1:23" ht="15" customHeight="1">
      <c r="A42" s="36" t="s">
        <v>91</v>
      </c>
      <c r="B42" s="28"/>
      <c r="C42" s="28"/>
      <c r="D42" s="28"/>
      <c r="E42" s="28"/>
      <c r="F42" s="28"/>
      <c r="G42" s="28"/>
      <c r="H42" s="28"/>
      <c r="I42" s="28"/>
      <c r="J42" s="28"/>
      <c r="K42" s="37"/>
      <c r="L42" s="28"/>
      <c r="M42" s="28"/>
      <c r="N42" s="28"/>
      <c r="O42" s="28"/>
      <c r="P42" s="28"/>
      <c r="Q42" s="28"/>
      <c r="R42" s="28"/>
      <c r="S42" s="28"/>
      <c r="T42" s="28"/>
      <c r="U42" s="28"/>
      <c r="V42" s="28"/>
      <c r="W42" s="28"/>
    </row>
    <row r="43" spans="1:23" ht="15" customHeight="1">
      <c r="A43" s="38" t="s">
        <v>92</v>
      </c>
      <c r="B43" s="28">
        <v>16</v>
      </c>
      <c r="C43" s="28">
        <v>11</v>
      </c>
      <c r="D43" s="28">
        <v>18</v>
      </c>
      <c r="E43" s="28">
        <v>19</v>
      </c>
      <c r="F43" s="28">
        <v>17</v>
      </c>
      <c r="G43" s="28">
        <v>12</v>
      </c>
      <c r="H43" s="28">
        <v>24</v>
      </c>
      <c r="I43" s="28">
        <v>9</v>
      </c>
      <c r="J43" s="28">
        <v>15</v>
      </c>
      <c r="K43" s="37">
        <f aca="true" t="shared" si="4" ref="K43:K48">SUM(L43:W43)</f>
        <v>15</v>
      </c>
      <c r="L43" s="28">
        <v>3</v>
      </c>
      <c r="M43" s="28">
        <v>2</v>
      </c>
      <c r="N43" s="28">
        <v>1</v>
      </c>
      <c r="O43" s="28"/>
      <c r="P43" s="28">
        <v>1</v>
      </c>
      <c r="Q43" s="28">
        <v>1</v>
      </c>
      <c r="R43" s="28">
        <v>2</v>
      </c>
      <c r="S43" s="28">
        <v>1</v>
      </c>
      <c r="T43" s="28"/>
      <c r="U43" s="28">
        <v>1</v>
      </c>
      <c r="V43" s="28">
        <v>1</v>
      </c>
      <c r="W43" s="28">
        <v>2</v>
      </c>
    </row>
    <row r="44" spans="1:23" ht="15" customHeight="1">
      <c r="A44" s="38" t="s">
        <v>93</v>
      </c>
      <c r="B44" s="28">
        <v>100</v>
      </c>
      <c r="C44" s="28">
        <v>96</v>
      </c>
      <c r="D44" s="28">
        <v>118</v>
      </c>
      <c r="E44" s="28">
        <v>106</v>
      </c>
      <c r="F44" s="28">
        <v>86</v>
      </c>
      <c r="G44" s="28">
        <v>82</v>
      </c>
      <c r="H44" s="28">
        <v>89</v>
      </c>
      <c r="I44" s="28">
        <v>103</v>
      </c>
      <c r="J44" s="28">
        <v>90</v>
      </c>
      <c r="K44" s="37">
        <f t="shared" si="4"/>
        <v>72</v>
      </c>
      <c r="L44" s="28">
        <v>7</v>
      </c>
      <c r="M44" s="28">
        <v>6</v>
      </c>
      <c r="N44" s="28">
        <v>6</v>
      </c>
      <c r="O44" s="28">
        <v>6</v>
      </c>
      <c r="P44" s="28">
        <v>3</v>
      </c>
      <c r="Q44" s="28">
        <v>4</v>
      </c>
      <c r="R44" s="28">
        <v>4</v>
      </c>
      <c r="S44" s="28">
        <v>8</v>
      </c>
      <c r="T44" s="28">
        <v>8</v>
      </c>
      <c r="U44" s="28">
        <v>4</v>
      </c>
      <c r="V44" s="28">
        <v>7</v>
      </c>
      <c r="W44" s="28">
        <v>9</v>
      </c>
    </row>
    <row r="45" spans="1:23" ht="15" customHeight="1">
      <c r="A45" s="38" t="s">
        <v>94</v>
      </c>
      <c r="B45" s="28">
        <v>353</v>
      </c>
      <c r="C45" s="28">
        <v>318</v>
      </c>
      <c r="D45" s="28">
        <v>319</v>
      </c>
      <c r="E45" s="28">
        <v>331</v>
      </c>
      <c r="F45" s="28">
        <v>228</v>
      </c>
      <c r="G45" s="28">
        <v>217</v>
      </c>
      <c r="H45" s="28">
        <v>251</v>
      </c>
      <c r="I45" s="28">
        <v>200</v>
      </c>
      <c r="J45" s="28">
        <v>192</v>
      </c>
      <c r="K45" s="37">
        <f t="shared" si="4"/>
        <v>183</v>
      </c>
      <c r="L45" s="28">
        <v>28</v>
      </c>
      <c r="M45" s="28">
        <v>11</v>
      </c>
      <c r="N45" s="28">
        <v>11</v>
      </c>
      <c r="O45" s="28">
        <v>15</v>
      </c>
      <c r="P45" s="28">
        <v>12</v>
      </c>
      <c r="Q45" s="28">
        <v>17</v>
      </c>
      <c r="R45" s="28">
        <v>12</v>
      </c>
      <c r="S45" s="28">
        <v>12</v>
      </c>
      <c r="T45" s="28">
        <v>10</v>
      </c>
      <c r="U45" s="28">
        <v>16</v>
      </c>
      <c r="V45" s="28">
        <v>8</v>
      </c>
      <c r="W45" s="28">
        <v>31</v>
      </c>
    </row>
    <row r="46" spans="1:23" ht="15" customHeight="1">
      <c r="A46" s="38" t="s">
        <v>95</v>
      </c>
      <c r="B46" s="28">
        <v>892</v>
      </c>
      <c r="C46" s="28">
        <v>719</v>
      </c>
      <c r="D46" s="28">
        <v>704</v>
      </c>
      <c r="E46" s="28">
        <v>652</v>
      </c>
      <c r="F46" s="28">
        <v>616</v>
      </c>
      <c r="G46" s="28">
        <v>665</v>
      </c>
      <c r="H46" s="28">
        <v>603</v>
      </c>
      <c r="I46" s="28">
        <v>590</v>
      </c>
      <c r="J46" s="28">
        <v>597</v>
      </c>
      <c r="K46" s="37">
        <f t="shared" si="4"/>
        <v>530</v>
      </c>
      <c r="L46" s="28">
        <v>56</v>
      </c>
      <c r="M46" s="28">
        <v>47</v>
      </c>
      <c r="N46" s="28">
        <v>41</v>
      </c>
      <c r="O46" s="28">
        <v>52</v>
      </c>
      <c r="P46" s="28">
        <v>49</v>
      </c>
      <c r="Q46" s="28">
        <v>31</v>
      </c>
      <c r="R46" s="28">
        <v>35</v>
      </c>
      <c r="S46" s="28">
        <v>34</v>
      </c>
      <c r="T46" s="28">
        <v>31</v>
      </c>
      <c r="U46" s="28">
        <v>42</v>
      </c>
      <c r="V46" s="28">
        <v>28</v>
      </c>
      <c r="W46" s="28">
        <v>84</v>
      </c>
    </row>
    <row r="47" spans="1:23" ht="15" customHeight="1">
      <c r="A47" s="38" t="s">
        <v>96</v>
      </c>
      <c r="B47" s="28">
        <v>20</v>
      </c>
      <c r="C47" s="28">
        <v>34</v>
      </c>
      <c r="D47" s="28">
        <v>19</v>
      </c>
      <c r="E47" s="28">
        <v>10</v>
      </c>
      <c r="F47" s="28">
        <v>20</v>
      </c>
      <c r="G47" s="28">
        <v>10</v>
      </c>
      <c r="H47" s="28">
        <v>27</v>
      </c>
      <c r="I47" s="28">
        <v>71</v>
      </c>
      <c r="J47" s="28">
        <v>10</v>
      </c>
      <c r="K47" s="37">
        <f t="shared" si="4"/>
        <v>7</v>
      </c>
      <c r="L47" s="28">
        <v>2</v>
      </c>
      <c r="M47" s="28"/>
      <c r="N47" s="28"/>
      <c r="O47" s="28">
        <v>1</v>
      </c>
      <c r="P47" s="28"/>
      <c r="Q47" s="28">
        <v>1</v>
      </c>
      <c r="R47" s="28"/>
      <c r="S47" s="28"/>
      <c r="T47" s="28"/>
      <c r="U47" s="28">
        <v>2</v>
      </c>
      <c r="V47" s="28"/>
      <c r="W47" s="28">
        <v>1</v>
      </c>
    </row>
    <row r="48" spans="1:23" ht="15" customHeight="1">
      <c r="A48" s="68" t="s">
        <v>97</v>
      </c>
      <c r="B48" s="69"/>
      <c r="C48" s="69">
        <v>15</v>
      </c>
      <c r="D48" s="69">
        <v>5</v>
      </c>
      <c r="E48" s="69">
        <v>4</v>
      </c>
      <c r="F48" s="69">
        <v>1</v>
      </c>
      <c r="G48" s="69">
        <v>16</v>
      </c>
      <c r="H48" s="69">
        <v>7</v>
      </c>
      <c r="I48" s="69">
        <v>4</v>
      </c>
      <c r="J48" s="69">
        <v>4</v>
      </c>
      <c r="K48" s="70">
        <f t="shared" si="4"/>
        <v>9</v>
      </c>
      <c r="L48" s="69">
        <v>1</v>
      </c>
      <c r="M48" s="69"/>
      <c r="N48" s="69">
        <v>6</v>
      </c>
      <c r="O48" s="69">
        <v>1</v>
      </c>
      <c r="P48" s="69"/>
      <c r="Q48" s="69">
        <v>1</v>
      </c>
      <c r="R48" s="69"/>
      <c r="S48" s="69"/>
      <c r="T48" s="69"/>
      <c r="U48" s="69"/>
      <c r="V48" s="69"/>
      <c r="W48" s="69"/>
    </row>
    <row r="49" spans="1:23" ht="9.75" customHeight="1">
      <c r="A49" s="41"/>
      <c r="B49" s="28"/>
      <c r="C49" s="28"/>
      <c r="D49" s="28"/>
      <c r="E49" s="28"/>
      <c r="F49" s="28"/>
      <c r="G49" s="28"/>
      <c r="H49" s="28"/>
      <c r="I49" s="28"/>
      <c r="J49" s="28"/>
      <c r="K49" s="37"/>
      <c r="L49" s="28"/>
      <c r="M49" s="28"/>
      <c r="N49" s="28"/>
      <c r="O49" s="28"/>
      <c r="P49" s="28"/>
      <c r="Q49" s="28"/>
      <c r="R49" s="28"/>
      <c r="S49" s="28"/>
      <c r="T49" s="28"/>
      <c r="U49" s="28"/>
      <c r="V49" s="28"/>
      <c r="W49" s="28"/>
    </row>
    <row r="50" spans="1:23" ht="15" customHeight="1">
      <c r="A50" s="42" t="s">
        <v>98</v>
      </c>
      <c r="B50" s="28"/>
      <c r="C50" s="28"/>
      <c r="D50" s="28"/>
      <c r="E50" s="28"/>
      <c r="F50" s="28"/>
      <c r="G50" s="28"/>
      <c r="H50" s="28"/>
      <c r="I50" s="28"/>
      <c r="J50" s="28"/>
      <c r="K50" s="37"/>
      <c r="L50" s="28"/>
      <c r="M50" s="28"/>
      <c r="N50" s="28"/>
      <c r="O50" s="28"/>
      <c r="P50" s="28"/>
      <c r="Q50" s="28"/>
      <c r="R50" s="28"/>
      <c r="S50" s="28"/>
      <c r="T50" s="28"/>
      <c r="U50" s="28"/>
      <c r="V50" s="28"/>
      <c r="W50" s="28"/>
    </row>
    <row r="51" spans="1:23" ht="15" customHeight="1">
      <c r="A51" s="38" t="s">
        <v>99</v>
      </c>
      <c r="B51" s="28">
        <v>7</v>
      </c>
      <c r="C51" s="28">
        <v>4</v>
      </c>
      <c r="D51" s="28">
        <v>9</v>
      </c>
      <c r="E51" s="28">
        <v>7</v>
      </c>
      <c r="F51" s="28">
        <v>1</v>
      </c>
      <c r="G51" s="28">
        <v>4</v>
      </c>
      <c r="H51" s="28">
        <v>3</v>
      </c>
      <c r="I51" s="28">
        <v>27</v>
      </c>
      <c r="J51" s="28">
        <v>4</v>
      </c>
      <c r="K51" s="37">
        <f>SUM(L51:W51)</f>
        <v>7</v>
      </c>
      <c r="L51" s="28"/>
      <c r="M51" s="28"/>
      <c r="N51" s="28">
        <v>3</v>
      </c>
      <c r="O51" s="28"/>
      <c r="P51" s="28"/>
      <c r="Q51" s="28"/>
      <c r="R51" s="28">
        <v>1</v>
      </c>
      <c r="S51" s="28"/>
      <c r="T51" s="28"/>
      <c r="U51" s="28"/>
      <c r="V51" s="28"/>
      <c r="W51" s="28">
        <v>3</v>
      </c>
    </row>
    <row r="52" spans="1:23" ht="15" customHeight="1">
      <c r="A52" s="38" t="s">
        <v>100</v>
      </c>
      <c r="B52" s="28">
        <v>3</v>
      </c>
      <c r="C52" s="28">
        <v>6</v>
      </c>
      <c r="D52" s="28">
        <v>1</v>
      </c>
      <c r="E52" s="28">
        <v>4</v>
      </c>
      <c r="F52" s="28"/>
      <c r="G52" s="28">
        <v>6</v>
      </c>
      <c r="H52" s="28">
        <v>2</v>
      </c>
      <c r="I52" s="28">
        <v>0</v>
      </c>
      <c r="J52" s="28">
        <v>11</v>
      </c>
      <c r="K52" s="37">
        <f>SUM(L52:W52)</f>
        <v>2</v>
      </c>
      <c r="L52" s="28">
        <v>1</v>
      </c>
      <c r="M52" s="28"/>
      <c r="N52" s="28"/>
      <c r="O52" s="28"/>
      <c r="P52" s="28"/>
      <c r="Q52" s="28"/>
      <c r="R52" s="28"/>
      <c r="S52" s="28"/>
      <c r="T52" s="28"/>
      <c r="U52" s="28"/>
      <c r="V52" s="28"/>
      <c r="W52" s="28">
        <v>1</v>
      </c>
    </row>
    <row r="53" spans="1:23" ht="15" customHeight="1">
      <c r="A53" s="38" t="s">
        <v>101</v>
      </c>
      <c r="B53" s="28">
        <v>8</v>
      </c>
      <c r="C53" s="28">
        <v>13</v>
      </c>
      <c r="D53" s="28">
        <v>17</v>
      </c>
      <c r="E53" s="28">
        <v>16</v>
      </c>
      <c r="F53" s="28">
        <v>14</v>
      </c>
      <c r="G53" s="28">
        <v>10</v>
      </c>
      <c r="H53" s="28">
        <v>9</v>
      </c>
      <c r="I53" s="28">
        <v>16</v>
      </c>
      <c r="J53" s="28">
        <v>16</v>
      </c>
      <c r="K53" s="37">
        <f>SUM(L53:W53)</f>
        <v>14</v>
      </c>
      <c r="L53" s="28"/>
      <c r="M53" s="28"/>
      <c r="N53" s="28"/>
      <c r="O53" s="28"/>
      <c r="P53" s="28">
        <v>1</v>
      </c>
      <c r="Q53" s="28">
        <v>7</v>
      </c>
      <c r="R53" s="28"/>
      <c r="S53" s="28"/>
      <c r="T53" s="28"/>
      <c r="U53" s="28"/>
      <c r="V53" s="28"/>
      <c r="W53" s="28">
        <v>6</v>
      </c>
    </row>
    <row r="54" spans="1:23" ht="15" customHeight="1">
      <c r="A54" s="38" t="s">
        <v>102</v>
      </c>
      <c r="B54" s="28">
        <v>22</v>
      </c>
      <c r="C54" s="28">
        <v>8</v>
      </c>
      <c r="D54" s="28">
        <v>14</v>
      </c>
      <c r="E54" s="28">
        <v>5</v>
      </c>
      <c r="F54" s="28">
        <v>11</v>
      </c>
      <c r="G54" s="28">
        <v>7</v>
      </c>
      <c r="H54" s="28">
        <v>5</v>
      </c>
      <c r="I54" s="28">
        <v>15</v>
      </c>
      <c r="J54" s="28">
        <v>9</v>
      </c>
      <c r="K54" s="37">
        <f>SUM(L54:W54)</f>
        <v>9</v>
      </c>
      <c r="L54" s="28">
        <v>3</v>
      </c>
      <c r="M54" s="28">
        <v>1</v>
      </c>
      <c r="N54" s="28"/>
      <c r="O54" s="28"/>
      <c r="P54" s="28"/>
      <c r="Q54" s="28">
        <v>1</v>
      </c>
      <c r="R54" s="28"/>
      <c r="S54" s="28"/>
      <c r="T54" s="28"/>
      <c r="U54" s="28"/>
      <c r="V54" s="28"/>
      <c r="W54" s="28">
        <v>4</v>
      </c>
    </row>
    <row r="55" spans="1:23" ht="15" customHeight="1">
      <c r="A55" s="68" t="s">
        <v>103</v>
      </c>
      <c r="B55" s="69">
        <v>6</v>
      </c>
      <c r="C55" s="69">
        <v>8</v>
      </c>
      <c r="D55" s="69">
        <v>7</v>
      </c>
      <c r="E55" s="69">
        <v>4</v>
      </c>
      <c r="F55" s="69">
        <v>4</v>
      </c>
      <c r="G55" s="69">
        <v>4</v>
      </c>
      <c r="H55" s="69"/>
      <c r="I55" s="69">
        <v>3</v>
      </c>
      <c r="J55" s="69">
        <v>3</v>
      </c>
      <c r="K55" s="70">
        <f>SUM(L55:W55)</f>
        <v>2</v>
      </c>
      <c r="L55" s="69"/>
      <c r="M55" s="69"/>
      <c r="N55" s="69"/>
      <c r="O55" s="69">
        <v>1</v>
      </c>
      <c r="P55" s="69"/>
      <c r="Q55" s="69"/>
      <c r="R55" s="69"/>
      <c r="S55" s="69"/>
      <c r="T55" s="69"/>
      <c r="U55" s="69"/>
      <c r="V55" s="69">
        <v>1</v>
      </c>
      <c r="W55" s="69"/>
    </row>
    <row r="56" spans="1:23" ht="9.75" customHeight="1">
      <c r="A56" s="41"/>
      <c r="B56" s="28"/>
      <c r="C56" s="28"/>
      <c r="D56" s="28"/>
      <c r="E56" s="28"/>
      <c r="F56" s="28"/>
      <c r="G56" s="28"/>
      <c r="H56" s="28"/>
      <c r="I56" s="28"/>
      <c r="J56" s="28"/>
      <c r="K56" s="37"/>
      <c r="L56" s="28"/>
      <c r="M56" s="28"/>
      <c r="N56" s="28"/>
      <c r="O56" s="28"/>
      <c r="P56" s="28"/>
      <c r="Q56" s="28"/>
      <c r="R56" s="28"/>
      <c r="S56" s="28"/>
      <c r="T56" s="28"/>
      <c r="U56" s="28"/>
      <c r="V56" s="28"/>
      <c r="W56" s="28"/>
    </row>
    <row r="57" spans="1:23" ht="15" customHeight="1">
      <c r="A57" s="42" t="s">
        <v>104</v>
      </c>
      <c r="B57" s="28"/>
      <c r="C57" s="28"/>
      <c r="D57" s="28"/>
      <c r="E57" s="28"/>
      <c r="F57" s="28"/>
      <c r="G57" s="28"/>
      <c r="H57" s="28"/>
      <c r="I57" s="28"/>
      <c r="J57" s="28"/>
      <c r="K57" s="37"/>
      <c r="L57" s="28"/>
      <c r="M57" s="28"/>
      <c r="N57" s="28"/>
      <c r="O57" s="28"/>
      <c r="P57" s="28"/>
      <c r="Q57" s="28"/>
      <c r="R57" s="28"/>
      <c r="S57" s="28"/>
      <c r="T57" s="28"/>
      <c r="U57" s="28"/>
      <c r="V57" s="28"/>
      <c r="W57" s="28"/>
    </row>
    <row r="58" spans="1:23" ht="15" customHeight="1">
      <c r="A58" s="38" t="s">
        <v>105</v>
      </c>
      <c r="B58" s="28">
        <v>3</v>
      </c>
      <c r="C58" s="28">
        <v>3</v>
      </c>
      <c r="D58" s="28">
        <v>3</v>
      </c>
      <c r="E58" s="28">
        <v>5</v>
      </c>
      <c r="F58" s="28">
        <v>3</v>
      </c>
      <c r="G58" s="28">
        <v>3</v>
      </c>
      <c r="H58" s="28">
        <v>1</v>
      </c>
      <c r="I58" s="28">
        <v>2</v>
      </c>
      <c r="J58" s="28">
        <v>4</v>
      </c>
      <c r="K58" s="37">
        <f>SUM(L58:W58)</f>
        <v>5</v>
      </c>
      <c r="L58" s="28">
        <v>1</v>
      </c>
      <c r="M58" s="28"/>
      <c r="N58" s="28"/>
      <c r="O58" s="28">
        <v>1</v>
      </c>
      <c r="P58" s="28"/>
      <c r="Q58" s="28"/>
      <c r="R58" s="28"/>
      <c r="S58" s="28"/>
      <c r="T58" s="28"/>
      <c r="U58" s="28"/>
      <c r="V58" s="28"/>
      <c r="W58" s="28">
        <v>3</v>
      </c>
    </row>
    <row r="59" spans="1:23" ht="15" customHeight="1">
      <c r="A59" s="38" t="s">
        <v>106</v>
      </c>
      <c r="B59" s="28">
        <v>3</v>
      </c>
      <c r="C59" s="28">
        <v>5</v>
      </c>
      <c r="D59" s="28">
        <v>6</v>
      </c>
      <c r="E59" s="28">
        <v>5</v>
      </c>
      <c r="F59" s="28">
        <v>2</v>
      </c>
      <c r="G59" s="28">
        <v>2</v>
      </c>
      <c r="H59" s="28">
        <v>5</v>
      </c>
      <c r="I59" s="28">
        <v>4</v>
      </c>
      <c r="J59" s="28">
        <v>2</v>
      </c>
      <c r="K59" s="37">
        <f>SUM(L59:W59)</f>
        <v>2</v>
      </c>
      <c r="L59" s="28"/>
      <c r="M59" s="28"/>
      <c r="N59" s="28"/>
      <c r="O59" s="28"/>
      <c r="P59" s="28">
        <v>1</v>
      </c>
      <c r="Q59" s="28"/>
      <c r="R59" s="28">
        <v>1</v>
      </c>
      <c r="S59" s="28"/>
      <c r="T59" s="28"/>
      <c r="U59" s="28"/>
      <c r="V59" s="28"/>
      <c r="W59" s="28"/>
    </row>
    <row r="60" spans="1:23" ht="15" customHeight="1">
      <c r="A60" s="38" t="s">
        <v>107</v>
      </c>
      <c r="B60" s="28">
        <v>7</v>
      </c>
      <c r="C60" s="28">
        <v>16</v>
      </c>
      <c r="D60" s="28"/>
      <c r="E60" s="28">
        <v>5</v>
      </c>
      <c r="F60" s="28">
        <v>4</v>
      </c>
      <c r="G60" s="28">
        <v>3</v>
      </c>
      <c r="H60" s="28">
        <v>6</v>
      </c>
      <c r="I60" s="28">
        <v>4</v>
      </c>
      <c r="J60" s="28">
        <v>5</v>
      </c>
      <c r="K60" s="37">
        <f>SUM(L60:W60)</f>
        <v>4</v>
      </c>
      <c r="L60" s="28">
        <v>1</v>
      </c>
      <c r="M60" s="28">
        <v>2</v>
      </c>
      <c r="N60" s="28"/>
      <c r="O60" s="28"/>
      <c r="P60" s="28"/>
      <c r="Q60" s="28"/>
      <c r="R60" s="28"/>
      <c r="S60" s="28"/>
      <c r="T60" s="28"/>
      <c r="U60" s="28"/>
      <c r="V60" s="28"/>
      <c r="W60" s="28">
        <v>1</v>
      </c>
    </row>
    <row r="61" spans="1:23" ht="15" customHeight="1">
      <c r="A61" s="68" t="s">
        <v>108</v>
      </c>
      <c r="B61" s="69">
        <v>5</v>
      </c>
      <c r="C61" s="69"/>
      <c r="D61" s="69">
        <v>5</v>
      </c>
      <c r="E61" s="69">
        <v>2</v>
      </c>
      <c r="F61" s="69">
        <v>3</v>
      </c>
      <c r="G61" s="69">
        <v>2</v>
      </c>
      <c r="H61" s="69">
        <v>3</v>
      </c>
      <c r="I61" s="69">
        <v>4</v>
      </c>
      <c r="J61" s="69">
        <v>0</v>
      </c>
      <c r="K61" s="70">
        <f>SUM(L61:W61)</f>
        <v>3</v>
      </c>
      <c r="L61" s="69"/>
      <c r="M61" s="69"/>
      <c r="N61" s="69"/>
      <c r="O61" s="69"/>
      <c r="P61" s="69"/>
      <c r="Q61" s="69">
        <v>1</v>
      </c>
      <c r="R61" s="69">
        <v>1</v>
      </c>
      <c r="S61" s="69"/>
      <c r="T61" s="69"/>
      <c r="U61" s="69"/>
      <c r="V61" s="69"/>
      <c r="W61" s="69">
        <v>1</v>
      </c>
    </row>
    <row r="62" spans="1:23" ht="9.75" customHeight="1">
      <c r="A62" s="38"/>
      <c r="B62" s="28"/>
      <c r="C62" s="28"/>
      <c r="D62" s="28"/>
      <c r="E62" s="28"/>
      <c r="F62" s="28"/>
      <c r="G62" s="28"/>
      <c r="H62" s="28"/>
      <c r="I62" s="28"/>
      <c r="J62" s="28"/>
      <c r="K62" s="37"/>
      <c r="L62" s="28"/>
      <c r="M62" s="28"/>
      <c r="N62" s="28"/>
      <c r="O62" s="28"/>
      <c r="P62" s="28"/>
      <c r="Q62" s="28"/>
      <c r="R62" s="28"/>
      <c r="S62" s="28"/>
      <c r="T62" s="28"/>
      <c r="U62" s="28"/>
      <c r="V62" s="28"/>
      <c r="W62" s="28"/>
    </row>
    <row r="63" spans="1:23" ht="15" customHeight="1">
      <c r="A63" s="36" t="s">
        <v>109</v>
      </c>
      <c r="B63" s="28"/>
      <c r="C63" s="28"/>
      <c r="D63" s="28"/>
      <c r="E63" s="28"/>
      <c r="F63" s="28"/>
      <c r="G63" s="28"/>
      <c r="H63" s="28"/>
      <c r="I63" s="28"/>
      <c r="J63" s="28"/>
      <c r="K63" s="37"/>
      <c r="L63" s="28"/>
      <c r="M63" s="28"/>
      <c r="N63" s="28"/>
      <c r="O63" s="28"/>
      <c r="P63" s="28"/>
      <c r="Q63" s="28"/>
      <c r="R63" s="28"/>
      <c r="S63" s="28"/>
      <c r="T63" s="28"/>
      <c r="U63" s="28"/>
      <c r="V63" s="28"/>
      <c r="W63" s="28"/>
    </row>
    <row r="64" spans="1:23" ht="15" customHeight="1">
      <c r="A64" s="38" t="s">
        <v>110</v>
      </c>
      <c r="B64" s="28">
        <v>12</v>
      </c>
      <c r="C64" s="28">
        <v>11</v>
      </c>
      <c r="D64" s="28">
        <v>18</v>
      </c>
      <c r="E64" s="28">
        <v>15</v>
      </c>
      <c r="F64" s="28">
        <v>9</v>
      </c>
      <c r="G64" s="28">
        <v>8</v>
      </c>
      <c r="H64" s="28">
        <v>10</v>
      </c>
      <c r="I64" s="28">
        <v>5</v>
      </c>
      <c r="J64" s="28">
        <v>6</v>
      </c>
      <c r="K64" s="37">
        <f aca="true" t="shared" si="5" ref="K64:K71">SUM(L64:W64)</f>
        <v>4</v>
      </c>
      <c r="L64" s="28"/>
      <c r="M64" s="28"/>
      <c r="N64" s="28"/>
      <c r="O64" s="28"/>
      <c r="P64" s="28">
        <v>2</v>
      </c>
      <c r="Q64" s="28"/>
      <c r="R64" s="28"/>
      <c r="S64" s="28"/>
      <c r="T64" s="28"/>
      <c r="U64" s="28"/>
      <c r="V64" s="28">
        <v>1</v>
      </c>
      <c r="W64" s="28">
        <v>1</v>
      </c>
    </row>
    <row r="65" spans="1:23" ht="15" customHeight="1">
      <c r="A65" s="38" t="s">
        <v>111</v>
      </c>
      <c r="B65" s="28">
        <v>1</v>
      </c>
      <c r="C65" s="28">
        <v>3</v>
      </c>
      <c r="D65" s="28">
        <v>2</v>
      </c>
      <c r="E65" s="28">
        <v>2</v>
      </c>
      <c r="F65" s="28">
        <v>5</v>
      </c>
      <c r="G65" s="28">
        <v>4</v>
      </c>
      <c r="H65" s="28"/>
      <c r="I65" s="28">
        <v>5</v>
      </c>
      <c r="J65" s="28">
        <v>1</v>
      </c>
      <c r="K65" s="37">
        <f t="shared" si="5"/>
        <v>3</v>
      </c>
      <c r="L65" s="28"/>
      <c r="M65" s="28"/>
      <c r="N65" s="28"/>
      <c r="O65" s="28">
        <v>2</v>
      </c>
      <c r="P65" s="28"/>
      <c r="Q65" s="28"/>
      <c r="R65" s="28"/>
      <c r="S65" s="28"/>
      <c r="T65" s="28"/>
      <c r="U65" s="28"/>
      <c r="V65" s="28"/>
      <c r="W65" s="28">
        <v>1</v>
      </c>
    </row>
    <row r="66" spans="1:23" ht="15" customHeight="1">
      <c r="A66" s="38" t="s">
        <v>112</v>
      </c>
      <c r="B66" s="28">
        <v>6</v>
      </c>
      <c r="C66" s="28">
        <v>3</v>
      </c>
      <c r="D66" s="28">
        <v>1</v>
      </c>
      <c r="E66" s="28">
        <v>6</v>
      </c>
      <c r="F66" s="28">
        <v>0</v>
      </c>
      <c r="G66" s="28">
        <v>4</v>
      </c>
      <c r="H66" s="28">
        <v>7</v>
      </c>
      <c r="I66" s="28">
        <v>1</v>
      </c>
      <c r="J66" s="28">
        <v>0</v>
      </c>
      <c r="K66" s="37">
        <f t="shared" si="5"/>
        <v>1</v>
      </c>
      <c r="L66" s="28"/>
      <c r="M66" s="28"/>
      <c r="N66" s="28">
        <v>1</v>
      </c>
      <c r="O66" s="28"/>
      <c r="P66" s="28"/>
      <c r="Q66" s="28"/>
      <c r="R66" s="28"/>
      <c r="S66" s="28"/>
      <c r="T66" s="28"/>
      <c r="U66" s="28"/>
      <c r="V66" s="28"/>
      <c r="W66" s="28"/>
    </row>
    <row r="67" spans="1:23" ht="15" customHeight="1">
      <c r="A67" s="38" t="s">
        <v>113</v>
      </c>
      <c r="B67" s="28">
        <v>3</v>
      </c>
      <c r="C67" s="28">
        <v>4</v>
      </c>
      <c r="D67" s="28">
        <v>5</v>
      </c>
      <c r="E67" s="28">
        <v>4</v>
      </c>
      <c r="F67" s="28">
        <v>3</v>
      </c>
      <c r="G67" s="28">
        <v>2</v>
      </c>
      <c r="H67" s="28">
        <v>4</v>
      </c>
      <c r="I67" s="28">
        <v>5</v>
      </c>
      <c r="J67" s="28">
        <v>4</v>
      </c>
      <c r="K67" s="37">
        <f t="shared" si="5"/>
        <v>3</v>
      </c>
      <c r="L67" s="28"/>
      <c r="M67" s="28">
        <v>1</v>
      </c>
      <c r="N67" s="28"/>
      <c r="O67" s="28"/>
      <c r="P67" s="28"/>
      <c r="Q67" s="28"/>
      <c r="R67" s="28"/>
      <c r="S67" s="28"/>
      <c r="T67" s="28"/>
      <c r="U67" s="28"/>
      <c r="V67" s="28"/>
      <c r="W67" s="28">
        <v>2</v>
      </c>
    </row>
    <row r="68" spans="1:23" ht="15" customHeight="1">
      <c r="A68" s="38" t="s">
        <v>114</v>
      </c>
      <c r="B68" s="28">
        <v>1</v>
      </c>
      <c r="C68" s="28">
        <v>4</v>
      </c>
      <c r="D68" s="28">
        <v>3</v>
      </c>
      <c r="E68" s="28"/>
      <c r="F68" s="28"/>
      <c r="G68" s="28">
        <v>3</v>
      </c>
      <c r="H68" s="28">
        <v>1</v>
      </c>
      <c r="I68" s="28">
        <v>1</v>
      </c>
      <c r="J68" s="28">
        <v>1</v>
      </c>
      <c r="K68" s="37">
        <f t="shared" si="5"/>
        <v>1</v>
      </c>
      <c r="L68" s="28"/>
      <c r="M68" s="28"/>
      <c r="N68" s="28"/>
      <c r="O68" s="28"/>
      <c r="P68" s="28">
        <v>1</v>
      </c>
      <c r="Q68" s="28"/>
      <c r="R68" s="28"/>
      <c r="S68" s="28"/>
      <c r="T68" s="28"/>
      <c r="U68" s="28"/>
      <c r="V68" s="28"/>
      <c r="W68" s="28"/>
    </row>
    <row r="69" spans="1:23" ht="15" customHeight="1">
      <c r="A69" s="38" t="s">
        <v>115</v>
      </c>
      <c r="B69" s="28">
        <v>4</v>
      </c>
      <c r="C69" s="28">
        <v>2</v>
      </c>
      <c r="D69" s="28">
        <v>5</v>
      </c>
      <c r="E69" s="28">
        <v>1</v>
      </c>
      <c r="F69" s="28">
        <v>3</v>
      </c>
      <c r="G69" s="28">
        <v>1</v>
      </c>
      <c r="H69" s="28">
        <v>1</v>
      </c>
      <c r="I69" s="28">
        <v>0</v>
      </c>
      <c r="J69" s="28">
        <v>1</v>
      </c>
      <c r="K69" s="37">
        <f t="shared" si="5"/>
        <v>0</v>
      </c>
      <c r="L69" s="28"/>
      <c r="M69" s="28"/>
      <c r="N69" s="28"/>
      <c r="O69" s="28"/>
      <c r="P69" s="28"/>
      <c r="Q69" s="28"/>
      <c r="R69" s="28"/>
      <c r="S69" s="28"/>
      <c r="T69" s="28"/>
      <c r="U69" s="28"/>
      <c r="V69" s="28"/>
      <c r="W69" s="28"/>
    </row>
    <row r="70" spans="1:23" ht="15" customHeight="1">
      <c r="A70" s="38" t="s">
        <v>116</v>
      </c>
      <c r="B70" s="28">
        <v>14</v>
      </c>
      <c r="C70" s="28">
        <v>5</v>
      </c>
      <c r="D70" s="28">
        <v>15</v>
      </c>
      <c r="E70" s="28">
        <v>20</v>
      </c>
      <c r="F70" s="28">
        <v>5</v>
      </c>
      <c r="G70" s="28">
        <v>5</v>
      </c>
      <c r="H70" s="28">
        <v>6</v>
      </c>
      <c r="I70" s="28">
        <v>5</v>
      </c>
      <c r="J70" s="28">
        <v>6</v>
      </c>
      <c r="K70" s="37">
        <f t="shared" si="5"/>
        <v>8</v>
      </c>
      <c r="L70" s="28">
        <v>2</v>
      </c>
      <c r="M70" s="28"/>
      <c r="N70" s="28"/>
      <c r="O70" s="28"/>
      <c r="P70" s="28">
        <v>1</v>
      </c>
      <c r="Q70" s="28"/>
      <c r="R70" s="28">
        <v>2</v>
      </c>
      <c r="S70" s="28"/>
      <c r="T70" s="28">
        <v>2</v>
      </c>
      <c r="U70" s="28"/>
      <c r="V70" s="28"/>
      <c r="W70" s="28">
        <v>1</v>
      </c>
    </row>
    <row r="71" spans="1:23" ht="15" customHeight="1">
      <c r="A71" s="68" t="s">
        <v>117</v>
      </c>
      <c r="B71" s="69">
        <v>2</v>
      </c>
      <c r="C71" s="69">
        <v>1</v>
      </c>
      <c r="D71" s="69">
        <v>7</v>
      </c>
      <c r="E71" s="69">
        <v>3</v>
      </c>
      <c r="F71" s="69">
        <v>2</v>
      </c>
      <c r="G71" s="69">
        <v>10</v>
      </c>
      <c r="H71" s="69">
        <v>0</v>
      </c>
      <c r="I71" s="69">
        <v>3</v>
      </c>
      <c r="J71" s="69">
        <v>3</v>
      </c>
      <c r="K71" s="70">
        <f t="shared" si="5"/>
        <v>4</v>
      </c>
      <c r="L71" s="69"/>
      <c r="M71" s="69"/>
      <c r="N71" s="69"/>
      <c r="O71" s="69">
        <v>1</v>
      </c>
      <c r="P71" s="69"/>
      <c r="Q71" s="69"/>
      <c r="R71" s="69"/>
      <c r="S71" s="69"/>
      <c r="T71" s="69"/>
      <c r="U71" s="69"/>
      <c r="V71" s="69">
        <v>3</v>
      </c>
      <c r="W71" s="69"/>
    </row>
    <row r="72" spans="1:23" ht="9.75" customHeight="1">
      <c r="A72" s="41"/>
      <c r="B72" s="28"/>
      <c r="C72" s="28"/>
      <c r="D72" s="28"/>
      <c r="E72" s="28"/>
      <c r="F72" s="28"/>
      <c r="G72" s="28"/>
      <c r="H72" s="28"/>
      <c r="I72" s="28"/>
      <c r="J72" s="28"/>
      <c r="K72" s="37"/>
      <c r="L72" s="28"/>
      <c r="M72" s="28"/>
      <c r="N72" s="28"/>
      <c r="O72" s="28"/>
      <c r="P72" s="28"/>
      <c r="Q72" s="28"/>
      <c r="R72" s="28"/>
      <c r="S72" s="28"/>
      <c r="T72" s="28"/>
      <c r="U72" s="28"/>
      <c r="V72" s="28"/>
      <c r="W72" s="28"/>
    </row>
    <row r="73" spans="1:23" ht="15" customHeight="1">
      <c r="A73" s="72" t="s">
        <v>118</v>
      </c>
      <c r="B73" s="69">
        <v>17</v>
      </c>
      <c r="C73" s="69">
        <v>14</v>
      </c>
      <c r="D73" s="69">
        <v>18</v>
      </c>
      <c r="E73" s="69">
        <v>25</v>
      </c>
      <c r="F73" s="69">
        <v>21</v>
      </c>
      <c r="G73" s="69">
        <v>36</v>
      </c>
      <c r="H73" s="69">
        <v>32</v>
      </c>
      <c r="I73" s="69">
        <v>16</v>
      </c>
      <c r="J73" s="69">
        <v>22</v>
      </c>
      <c r="K73" s="70">
        <f>SUM(L73:W73)</f>
        <v>48</v>
      </c>
      <c r="L73" s="69">
        <v>5</v>
      </c>
      <c r="M73" s="69">
        <v>4</v>
      </c>
      <c r="N73" s="69">
        <v>7</v>
      </c>
      <c r="O73" s="69">
        <v>2</v>
      </c>
      <c r="P73" s="69">
        <v>5</v>
      </c>
      <c r="Q73" s="69">
        <v>4</v>
      </c>
      <c r="R73" s="69">
        <v>3</v>
      </c>
      <c r="S73" s="69">
        <v>1</v>
      </c>
      <c r="T73" s="69">
        <v>2</v>
      </c>
      <c r="U73" s="69">
        <v>6</v>
      </c>
      <c r="V73" s="69">
        <v>2</v>
      </c>
      <c r="W73" s="69">
        <v>7</v>
      </c>
    </row>
    <row r="74" spans="1:23" ht="15" customHeight="1">
      <c r="A74" s="42"/>
      <c r="B74" s="28"/>
      <c r="C74" s="28"/>
      <c r="D74" s="28"/>
      <c r="E74" s="28"/>
      <c r="F74" s="28"/>
      <c r="G74" s="28"/>
      <c r="H74" s="28"/>
      <c r="I74" s="28"/>
      <c r="J74" s="28"/>
      <c r="K74" s="37"/>
      <c r="L74" s="28"/>
      <c r="M74" s="28"/>
      <c r="N74" s="28"/>
      <c r="O74" s="28"/>
      <c r="P74" s="28"/>
      <c r="Q74" s="28"/>
      <c r="R74" s="28"/>
      <c r="S74" s="28"/>
      <c r="T74" s="28"/>
      <c r="U74" s="28"/>
      <c r="V74" s="28"/>
      <c r="W74" s="28"/>
    </row>
    <row r="75" spans="1:23" ht="15" customHeight="1">
      <c r="A75" s="72" t="s">
        <v>119</v>
      </c>
      <c r="B75" s="69">
        <v>2</v>
      </c>
      <c r="C75" s="69"/>
      <c r="D75" s="69">
        <v>3</v>
      </c>
      <c r="E75" s="69"/>
      <c r="F75" s="69"/>
      <c r="G75" s="69">
        <v>4</v>
      </c>
      <c r="H75" s="69">
        <v>1</v>
      </c>
      <c r="I75" s="69">
        <v>0</v>
      </c>
      <c r="J75" s="69">
        <v>3</v>
      </c>
      <c r="K75" s="70">
        <f>SUM(L75:W75)</f>
        <v>1</v>
      </c>
      <c r="L75" s="69">
        <v>1</v>
      </c>
      <c r="M75" s="69"/>
      <c r="N75" s="69"/>
      <c r="O75" s="69"/>
      <c r="P75" s="69"/>
      <c r="Q75" s="69"/>
      <c r="R75" s="69"/>
      <c r="S75" s="69"/>
      <c r="T75" s="69"/>
      <c r="U75" s="69"/>
      <c r="V75" s="69"/>
      <c r="W75" s="69"/>
    </row>
    <row r="76" spans="1:23" ht="15" customHeight="1">
      <c r="A76" s="73"/>
      <c r="B76" s="66"/>
      <c r="C76" s="66"/>
      <c r="D76" s="66"/>
      <c r="E76" s="66"/>
      <c r="F76" s="66"/>
      <c r="G76" s="66"/>
      <c r="H76" s="66"/>
      <c r="I76" s="66"/>
      <c r="J76" s="66"/>
      <c r="K76" s="67"/>
      <c r="L76" s="66"/>
      <c r="M76" s="66"/>
      <c r="N76" s="66"/>
      <c r="O76" s="66"/>
      <c r="P76" s="66"/>
      <c r="Q76" s="66"/>
      <c r="R76" s="66"/>
      <c r="S76" s="66"/>
      <c r="T76" s="66"/>
      <c r="U76" s="66"/>
      <c r="V76" s="66"/>
      <c r="W76" s="66"/>
    </row>
    <row r="77" spans="1:54" ht="15" customHeight="1">
      <c r="A77" s="42" t="s">
        <v>33</v>
      </c>
      <c r="B77" s="28"/>
      <c r="C77" s="28"/>
      <c r="D77" s="28"/>
      <c r="E77" s="28"/>
      <c r="F77" s="28"/>
      <c r="G77" s="28"/>
      <c r="H77" s="28"/>
      <c r="I77" s="28">
        <v>0</v>
      </c>
      <c r="J77" s="28">
        <v>0</v>
      </c>
      <c r="K77" s="37">
        <f>SUM(L77:W77)</f>
        <v>0</v>
      </c>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ht="9.75" customHeight="1" thickBot="1">
      <c r="A78" s="43"/>
      <c r="B78" s="39"/>
      <c r="C78" s="39"/>
      <c r="D78" s="39"/>
      <c r="E78" s="39"/>
      <c r="F78" s="39"/>
      <c r="G78" s="39"/>
      <c r="H78" s="39"/>
      <c r="I78" s="39"/>
      <c r="J78" s="39"/>
      <c r="K78" s="40"/>
      <c r="L78" s="39"/>
      <c r="M78" s="39"/>
      <c r="N78" s="39"/>
      <c r="O78" s="39"/>
      <c r="P78" s="39"/>
      <c r="Q78" s="39"/>
      <c r="R78" s="39"/>
      <c r="S78" s="39"/>
      <c r="T78" s="39"/>
      <c r="U78" s="39"/>
      <c r="V78" s="39"/>
      <c r="W78" s="39"/>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30" customFormat="1" ht="15" customHeight="1">
      <c r="A79" s="30" t="s">
        <v>120</v>
      </c>
    </row>
    <row r="80" s="30" customFormat="1" ht="15" customHeight="1">
      <c r="A80" s="30" t="s">
        <v>173</v>
      </c>
    </row>
    <row r="82" ht="15" customHeight="1">
      <c r="E82" s="44"/>
    </row>
  </sheetData>
  <mergeCells count="11">
    <mergeCell ref="K4:W4"/>
    <mergeCell ref="H4:H5"/>
    <mergeCell ref="I4:I5"/>
    <mergeCell ref="J4:J5"/>
    <mergeCell ref="G4:G5"/>
    <mergeCell ref="A4:A5"/>
    <mergeCell ref="B4:B5"/>
    <mergeCell ref="C4:C5"/>
    <mergeCell ref="D4:D5"/>
    <mergeCell ref="E4:E5"/>
    <mergeCell ref="F4:F5"/>
  </mergeCells>
  <hyperlinks>
    <hyperlink ref="W2" location="目次!A1" tooltip="メニューへ戻ります。" display="戻る"/>
    <hyperlink ref="Q2" location="目次!A1" tooltip="メニューへ戻ります。" display="戻る"/>
    <hyperlink ref="K2" location="目次!A1" tooltip="メニューへ戻ります。" display="戻る"/>
    <hyperlink ref="E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landscape" paperSize="9" scale="52" r:id="rId1"/>
  <colBreaks count="1" manualBreakCount="1">
    <brk id="23"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000710-oka</dc:creator>
  <cp:keywords/>
  <dc:description/>
  <cp:lastModifiedBy>000472-sakai</cp:lastModifiedBy>
  <cp:lastPrinted>2009-11-20T08:11:10Z</cp:lastPrinted>
  <dcterms:created xsi:type="dcterms:W3CDTF">2008-07-23T06:23:11Z</dcterms:created>
  <dcterms:modified xsi:type="dcterms:W3CDTF">2009-11-20T08:11:30Z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