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635" windowHeight="8895" tabRatio="75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s>
  <definedNames>
    <definedName name="_xlnm.Print_Titles" localSheetId="12">'12'!$1:$2</definedName>
  </definedNames>
  <calcPr fullCalcOnLoad="1"/>
</workbook>
</file>

<file path=xl/sharedStrings.xml><?xml version="1.0" encoding="utf-8"?>
<sst xmlns="http://schemas.openxmlformats.org/spreadsheetml/2006/main" count="1030" uniqueCount="616">
  <si>
    <t>目次</t>
  </si>
  <si>
    <t>１　位　置</t>
  </si>
  <si>
    <t>総面積</t>
  </si>
  <si>
    <t>（㎢）</t>
  </si>
  <si>
    <t>市役所所在地</t>
  </si>
  <si>
    <t>位置</t>
  </si>
  <si>
    <t>東西</t>
  </si>
  <si>
    <t>南北</t>
  </si>
  <si>
    <t>最高</t>
  </si>
  <si>
    <t>東経</t>
  </si>
  <si>
    <t>北緯</t>
  </si>
  <si>
    <t>資料：総務部総務課</t>
  </si>
  <si>
    <t>河川区分</t>
  </si>
  <si>
    <t>小支川</t>
  </si>
  <si>
    <t>１級河川</t>
  </si>
  <si>
    <t>由良川</t>
  </si>
  <si>
    <t>土師川</t>
  </si>
  <si>
    <t>※竹田川</t>
  </si>
  <si>
    <t>滝の尻川</t>
  </si>
  <si>
    <t>栗柄</t>
  </si>
  <si>
    <t>岼ヶ鼻川</t>
  </si>
  <si>
    <t>桑原</t>
  </si>
  <si>
    <t>京都府界</t>
  </si>
  <si>
    <t>友淵川</t>
  </si>
  <si>
    <t>水谷川の合流点</t>
  </si>
  <si>
    <t>同上</t>
  </si>
  <si>
    <t>桑原川</t>
  </si>
  <si>
    <t>友淵川への合流点</t>
  </si>
  <si>
    <t>宮立川</t>
  </si>
  <si>
    <t>本郷</t>
  </si>
  <si>
    <t>加古川</t>
  </si>
  <si>
    <t>東条川</t>
  </si>
  <si>
    <t>今田町黒石</t>
  </si>
  <si>
    <t>三田市界</t>
  </si>
  <si>
    <t>四斗谷川</t>
  </si>
  <si>
    <t>今田町四斗谷</t>
  </si>
  <si>
    <t>東条川への合流点</t>
  </si>
  <si>
    <t>明神川</t>
  </si>
  <si>
    <t>今田町市原</t>
  </si>
  <si>
    <t>篠山川</t>
  </si>
  <si>
    <t>大藤川への合流点</t>
  </si>
  <si>
    <t>大山川</t>
  </si>
  <si>
    <t>追入</t>
  </si>
  <si>
    <t>篠山川への合流点</t>
  </si>
  <si>
    <t>天内川</t>
  </si>
  <si>
    <t>大山上</t>
  </si>
  <si>
    <t>大山川への合流点</t>
  </si>
  <si>
    <t>宮田川</t>
  </si>
  <si>
    <t>小坂川</t>
  </si>
  <si>
    <t>小坂</t>
  </si>
  <si>
    <t>宮田川への合流点</t>
  </si>
  <si>
    <t>篠山都市計画区域</t>
  </si>
  <si>
    <t>第一種低層住居専用地域</t>
  </si>
  <si>
    <t>52ha</t>
  </si>
  <si>
    <t>第二種中高層住居専用地域</t>
  </si>
  <si>
    <t>16ha</t>
  </si>
  <si>
    <t>54ha</t>
  </si>
  <si>
    <t>8ha</t>
  </si>
  <si>
    <t>12ha</t>
  </si>
  <si>
    <t>住宅地区</t>
  </si>
  <si>
    <t>商業地区</t>
  </si>
  <si>
    <t>工業地区</t>
  </si>
  <si>
    <t>村落地区</t>
  </si>
  <si>
    <t>平成20年</t>
  </si>
  <si>
    <t>地　　目</t>
  </si>
  <si>
    <t>地　　積</t>
  </si>
  <si>
    <t>筆　　数</t>
  </si>
  <si>
    <t>田</t>
  </si>
  <si>
    <t>畑</t>
  </si>
  <si>
    <t>区　分</t>
  </si>
  <si>
    <t>木造</t>
  </si>
  <si>
    <t>床面積</t>
  </si>
  <si>
    <t>評価額</t>
  </si>
  <si>
    <t>平均価額</t>
  </si>
  <si>
    <t>非木造</t>
  </si>
  <si>
    <t>合計</t>
  </si>
  <si>
    <t>平成11年</t>
  </si>
  <si>
    <t>平成12年</t>
  </si>
  <si>
    <t>平成13年</t>
  </si>
  <si>
    <t>年次・月</t>
  </si>
  <si>
    <t>最高月日</t>
  </si>
  <si>
    <t>最低</t>
  </si>
  <si>
    <t>最低月日</t>
  </si>
  <si>
    <t>平均</t>
  </si>
  <si>
    <t>総量</t>
  </si>
  <si>
    <t>最大時量</t>
  </si>
  <si>
    <t>資料：消防本部</t>
  </si>
  <si>
    <t>(宅地）（宅地見込地を含む）</t>
  </si>
  <si>
    <t>基準地
番号</t>
  </si>
  <si>
    <t>所在及び地番
並びに住居表示</t>
  </si>
  <si>
    <t>利用の
現況</t>
  </si>
  <si>
    <t>（各年７月１日現在）</t>
  </si>
  <si>
    <t>篠山</t>
  </si>
  <si>
    <t>東新町55番１外</t>
  </si>
  <si>
    <t>住宅</t>
  </si>
  <si>
    <t>中規模一般住宅を主とする閑静な住宅地域</t>
  </si>
  <si>
    <t>東4.5m</t>
  </si>
  <si>
    <t>水道、ガス、</t>
  </si>
  <si>
    <t>JR篠山口</t>
  </si>
  <si>
    <t>(都）</t>
  </si>
  <si>
    <t>市道</t>
  </si>
  <si>
    <t>下水</t>
  </si>
  <si>
    <t>今田町黒石字イノ坪30番1</t>
  </si>
  <si>
    <t>県道背後の農家住宅を主体とする農村集落地域</t>
  </si>
  <si>
    <t>南東5m</t>
  </si>
  <si>
    <t>JR古市</t>
  </si>
  <si>
    <t>池上字中島ノ坪566番29</t>
  </si>
  <si>
    <t>周辺に農地が残る新興住宅地域</t>
  </si>
  <si>
    <t>水道、ガス</t>
  </si>
  <si>
    <t>今田町木津字原垣内531番</t>
  </si>
  <si>
    <t>県道沿いに農家住宅が散在する住宅地域</t>
  </si>
  <si>
    <t>西7m</t>
  </si>
  <si>
    <t>水道、下水</t>
  </si>
  <si>
    <t>JR相野</t>
  </si>
  <si>
    <t>外</t>
  </si>
  <si>
    <t>県道</t>
  </si>
  <si>
    <t>細工所字筱部143番2</t>
  </si>
  <si>
    <t>台形</t>
  </si>
  <si>
    <t>農家が点在する農村集落地域</t>
  </si>
  <si>
    <t>般若寺字筱山前ノ坪546番2</t>
  </si>
  <si>
    <t>農家住宅が連たんする農村集落地域</t>
  </si>
  <si>
    <t>北5ｍ市道</t>
  </si>
  <si>
    <t>水道</t>
  </si>
  <si>
    <t>西側道</t>
  </si>
  <si>
    <t>黒田字イノ坪8番１外</t>
  </si>
  <si>
    <t>周辺に宅地開発等も見られる農家住宅の多い住宅地域</t>
  </si>
  <si>
    <t>南東7m</t>
  </si>
  <si>
    <t>JR丹波大山</t>
  </si>
  <si>
    <t>今田町下立杭字森ノ坪321</t>
  </si>
  <si>
    <t>工場兼住宅</t>
  </si>
  <si>
    <t>県道沿いに立杭焼窯場と一般住宅等が立ち並ぶ地域</t>
  </si>
  <si>
    <t>東10．5ｍ</t>
  </si>
  <si>
    <t>・322番(合併）2</t>
  </si>
  <si>
    <t>栗柄字中通坪462番4</t>
  </si>
  <si>
    <t>農家住宅が見られる古くからの住宅地域</t>
  </si>
  <si>
    <t>南東4ｍ</t>
  </si>
  <si>
    <t>JR丹波大山</t>
  </si>
  <si>
    <t>遠方字汐ノ坪822番3外</t>
  </si>
  <si>
    <t>周辺にホテル、温泉等のリゾート施設もある農家を主とする住宅地域</t>
  </si>
  <si>
    <t>北7m</t>
  </si>
  <si>
    <t>「都計外」</t>
  </si>
  <si>
    <t>（県）-10</t>
  </si>
  <si>
    <t>住吉台89番4</t>
  </si>
  <si>
    <t>区画整然とした高台の中規模住宅地域</t>
  </si>
  <si>
    <t>（都）1低専</t>
  </si>
  <si>
    <t>（県）-11</t>
  </si>
  <si>
    <t>古市字南側79番</t>
  </si>
  <si>
    <t>中規模一般住宅等が並ぶ既成住宅地域</t>
  </si>
  <si>
    <t>北西4.5m</t>
  </si>
  <si>
    <t>（県）-12</t>
  </si>
  <si>
    <t>※篠山</t>
  </si>
  <si>
    <t>味間南字東石橋559番3</t>
  </si>
  <si>
    <t>1:1.2</t>
  </si>
  <si>
    <t>農家住宅が多い住宅地域</t>
  </si>
  <si>
    <t>北5.2m</t>
  </si>
  <si>
    <t>（県）-13</t>
  </si>
  <si>
    <t>二階町50番</t>
  </si>
  <si>
    <t>店舗兼住宅</t>
  </si>
  <si>
    <t>小売店舗が立ち並ぶ商業地域</t>
  </si>
  <si>
    <t>南7m</t>
  </si>
  <si>
    <t>（県）5-1</t>
  </si>
  <si>
    <t>吹新字長籔ノ坪7番1</t>
  </si>
  <si>
    <t>娯楽施設、飲食店舗、事業所等が立ち並ぶ路線商業地域</t>
  </si>
  <si>
    <t>南11m</t>
  </si>
  <si>
    <t>(県）5-2</t>
  </si>
  <si>
    <t>宮田字門田ノ坪219番１</t>
  </si>
  <si>
    <t>県道沿いに店舗併用住宅、一般住宅、事業所等が混在する地域</t>
  </si>
  <si>
    <t>西10m</t>
  </si>
  <si>
    <t>(県）5-3</t>
  </si>
  <si>
    <t>大沢字高伏ノ坪483番7外</t>
  </si>
  <si>
    <t>小売店舗が連たんする駅周辺の商業地域</t>
  </si>
  <si>
    <t>西7.5m県道</t>
  </si>
  <si>
    <t>(都）近商</t>
  </si>
  <si>
    <t>(県）5-4</t>
  </si>
  <si>
    <t>背面道</t>
  </si>
  <si>
    <t>高屋字前ヶ市ノ坪210番2外</t>
  </si>
  <si>
    <t>研究所</t>
  </si>
  <si>
    <t>中小工場、研究施設、倉庫等が多い工業地域</t>
  </si>
  <si>
    <t>南7.5m市道</t>
  </si>
  <si>
    <t>(県）9-1</t>
  </si>
  <si>
    <t>資料：まちづくり部地域整備課（「兵庫県地価調査基準地価格要覧」県土整備部まちづくり局土地対策室）</t>
  </si>
  <si>
    <t>（各年１月１日現在）</t>
  </si>
  <si>
    <t>北新町48番6</t>
  </si>
  <si>
    <t>中小規模一般住宅が建ち並ぶ住宅地域</t>
  </si>
  <si>
    <t>北4.8m</t>
  </si>
  <si>
    <t>瀬利字石ヶ坪69番2</t>
  </si>
  <si>
    <t>農家住宅が見られる既成住宅地域</t>
  </si>
  <si>
    <t>西6.4m</t>
  </si>
  <si>
    <t>杉字五反田98番6</t>
  </si>
  <si>
    <t>中規模の建売住宅が見られる新興住宅地域</t>
  </si>
  <si>
    <t>西4m</t>
  </si>
  <si>
    <t>（都）2中専</t>
  </si>
  <si>
    <t>風深字土井ノ坪88番2</t>
  </si>
  <si>
    <t>診療所</t>
  </si>
  <si>
    <t>低層の飲食店、事業所等が見られる路線商業地域</t>
  </si>
  <si>
    <t>南西12m</t>
  </si>
  <si>
    <t>古市字南道ノ下152番1外</t>
  </si>
  <si>
    <t>店舗</t>
  </si>
  <si>
    <t>飲食店、給油所等が見られる路線商業地域</t>
  </si>
  <si>
    <t>東8m国道</t>
  </si>
  <si>
    <t>背面道</t>
  </si>
  <si>
    <t>資料：まちづくり部地域整備課（｢地価公示」（国土交通省土地鑑定委員会））</t>
  </si>
  <si>
    <t>11日</t>
  </si>
  <si>
    <t>6日</t>
  </si>
  <si>
    <t>22日</t>
  </si>
  <si>
    <t>14日</t>
  </si>
  <si>
    <t>18日</t>
  </si>
  <si>
    <t>9日</t>
  </si>
  <si>
    <t>30日</t>
  </si>
  <si>
    <t>2日、5日</t>
  </si>
  <si>
    <t>26日</t>
  </si>
  <si>
    <t>12日</t>
  </si>
  <si>
    <t>13日</t>
  </si>
  <si>
    <t>1日</t>
  </si>
  <si>
    <t>2日</t>
  </si>
  <si>
    <t>28日</t>
  </si>
  <si>
    <t>20日</t>
  </si>
  <si>
    <t>4日</t>
  </si>
  <si>
    <t>7日</t>
  </si>
  <si>
    <t>（単位：ha、%）</t>
  </si>
  <si>
    <t>34,995ha</t>
  </si>
  <si>
    <t>第 一 種 住 居 地 域</t>
  </si>
  <si>
    <t>第 二 種 住 居 地 域</t>
  </si>
  <si>
    <t>近 隣 商 業 地 域</t>
  </si>
  <si>
    <t>準 工 業 地 域</t>
  </si>
  <si>
    <t>35°04′</t>
  </si>
  <si>
    <t>気    温（℃）</t>
  </si>
  <si>
    <t>降 水 量（㎜）</t>
  </si>
  <si>
    <t>風 速（m/秒）</t>
  </si>
  <si>
    <t>区域等</t>
  </si>
  <si>
    <t>面積</t>
  </si>
  <si>
    <t>割合（％）</t>
  </si>
  <si>
    <t>用途地域</t>
  </si>
  <si>
    <t>※　</t>
  </si>
  <si>
    <t>※</t>
  </si>
  <si>
    <t>油井字縄ノ内ノ坪266番1</t>
  </si>
  <si>
    <t>南西11.5m</t>
  </si>
  <si>
    <t>JR草野</t>
  </si>
  <si>
    <t>国道</t>
  </si>
  <si>
    <t>平成11年</t>
  </si>
  <si>
    <t>平成12年</t>
  </si>
  <si>
    <t>平成13年</t>
  </si>
  <si>
    <t>平成14年</t>
  </si>
  <si>
    <t>平成15年</t>
  </si>
  <si>
    <t>平成16年</t>
  </si>
  <si>
    <t>平成17年</t>
  </si>
  <si>
    <t>平成18年</t>
  </si>
  <si>
    <t>平成19年</t>
  </si>
  <si>
    <t>周辺の土地の利用の状況</t>
  </si>
  <si>
    <t>前面道路の状況</t>
  </si>
  <si>
    <t>地積(内
私道分）</t>
  </si>
  <si>
    <t>都市計画法その
他法令の制限で
主要なもの</t>
  </si>
  <si>
    <t>(県）-1</t>
  </si>
  <si>
    <t>(県）-2</t>
  </si>
  <si>
    <t>(県）-3</t>
  </si>
  <si>
    <t>(県）-4</t>
  </si>
  <si>
    <t>(県）-5</t>
  </si>
  <si>
    <t>(県）-6</t>
  </si>
  <si>
    <t>(県）-7</t>
  </si>
  <si>
    <t>(県）-8</t>
  </si>
  <si>
    <t>（県）-9</t>
  </si>
  <si>
    <t>２　主要池</t>
  </si>
  <si>
    <t>※印は代表標準地。代表標準地とは、市街化区域内及び特に必要と認められる場合には、非線引都市計画区域内の住宅地及び商業地について、用途ごとに価格牽連性があると認められる一定数の標準地を地域的なまとまりを勘案</t>
  </si>
  <si>
    <t>兵庫県篠山市
北新町41番地</t>
  </si>
  <si>
    <t>３　主要河川</t>
  </si>
  <si>
    <t>４　市域の変遷</t>
  </si>
  <si>
    <t>５　都市計画区域及び用途地域指定面積</t>
  </si>
  <si>
    <t>６　用途地域別地積及び評価額</t>
  </si>
  <si>
    <t>７　地目別土地所有者数等</t>
  </si>
  <si>
    <t>８　家屋床面積及び評価額</t>
  </si>
  <si>
    <t>９　地目別地積の概要</t>
  </si>
  <si>
    <t>１０　農地転用状況</t>
  </si>
  <si>
    <t>１１　気象状況</t>
  </si>
  <si>
    <t>１２　地価公示</t>
  </si>
  <si>
    <t>広ぼう（km）</t>
  </si>
  <si>
    <t>海抜（ｍ）</t>
  </si>
  <si>
    <t>135°13′</t>
  </si>
  <si>
    <t>市役所本庁
の位置</t>
  </si>
  <si>
    <t>名称</t>
  </si>
  <si>
    <t>所在地</t>
  </si>
  <si>
    <t>満水面積</t>
  </si>
  <si>
    <t>貯水量</t>
  </si>
  <si>
    <t>(ha)</t>
  </si>
  <si>
    <t>(千㎥)</t>
  </si>
  <si>
    <t>奥池</t>
  </si>
  <si>
    <t>篠山市矢代</t>
  </si>
  <si>
    <t>浜谷池</t>
  </si>
  <si>
    <t>篠山市東浜谷154</t>
  </si>
  <si>
    <t>鍔市ダム</t>
  </si>
  <si>
    <t>篠山市火打岩88</t>
  </si>
  <si>
    <t>弁天池</t>
  </si>
  <si>
    <t>篠山市小原389</t>
  </si>
  <si>
    <t>八幡谷ダム</t>
  </si>
  <si>
    <t>篠山市川原544</t>
  </si>
  <si>
    <t>奥谷池</t>
  </si>
  <si>
    <t>篠山市殿町416</t>
  </si>
  <si>
    <t>藤岡ダム</t>
  </si>
  <si>
    <t>篠山市藤岡奥773</t>
  </si>
  <si>
    <t>佐仲ダム</t>
  </si>
  <si>
    <t>篠山市小坂</t>
  </si>
  <si>
    <t>五坊谷池</t>
  </si>
  <si>
    <t>篠山市坂本302</t>
  </si>
  <si>
    <t>古坂池</t>
  </si>
  <si>
    <t>篠山市大山宮169</t>
  </si>
  <si>
    <t>鍋塚池</t>
  </si>
  <si>
    <t>篠山市小枕740</t>
  </si>
  <si>
    <t>田口池</t>
  </si>
  <si>
    <t>篠山市真南条上</t>
  </si>
  <si>
    <t>東谷池</t>
  </si>
  <si>
    <t>篠山市波賀野11</t>
  </si>
  <si>
    <t>黒石ダム</t>
  </si>
  <si>
    <t>篠山市今田町黒石95</t>
  </si>
  <si>
    <t>萩原上池</t>
  </si>
  <si>
    <t>篠山市今田町黒石187</t>
  </si>
  <si>
    <t>資料：まちづくり部地域整備課</t>
  </si>
  <si>
    <t>かんがい
面積</t>
  </si>
  <si>
    <t>河  川  名</t>
  </si>
  <si>
    <t>区      間</t>
  </si>
  <si>
    <t>幹 川</t>
  </si>
  <si>
    <t>支 川</t>
  </si>
  <si>
    <t>上 流 端</t>
  </si>
  <si>
    <t>下 流 端</t>
  </si>
  <si>
    <t>丹波市春日町界</t>
  </si>
  <si>
    <t>丹波市山南町界</t>
  </si>
  <si>
    <t>住吉川</t>
  </si>
  <si>
    <t>味間奥</t>
  </si>
  <si>
    <t>藤岡川</t>
  </si>
  <si>
    <t>藤岡奥</t>
  </si>
  <si>
    <t>新黒岡川</t>
  </si>
  <si>
    <t>黒岡川からの分流点</t>
  </si>
  <si>
    <t>藤岡川への合流点</t>
  </si>
  <si>
    <t>小枕川</t>
  </si>
  <si>
    <t>イヤガ谷川の合流点</t>
  </si>
  <si>
    <t>黒岡川</t>
  </si>
  <si>
    <t>丸山</t>
  </si>
  <si>
    <t>尾根川</t>
  </si>
  <si>
    <t>小多田</t>
  </si>
  <si>
    <t>畑川</t>
  </si>
  <si>
    <t>堂ヶ谷川の合流点</t>
  </si>
  <si>
    <t>鍔市川</t>
  </si>
  <si>
    <t>火打岩</t>
  </si>
  <si>
    <t>畑川への合流点</t>
  </si>
  <si>
    <t>春日江川</t>
  </si>
  <si>
    <t>春日江</t>
  </si>
  <si>
    <t>野々垣川</t>
  </si>
  <si>
    <t>八上上</t>
  </si>
  <si>
    <t>曽地川</t>
  </si>
  <si>
    <t>薊谷川の合流点</t>
  </si>
  <si>
    <t>四十九川</t>
  </si>
  <si>
    <t>曽地中</t>
  </si>
  <si>
    <t>曽地川への合流点</t>
  </si>
  <si>
    <t>辻川</t>
  </si>
  <si>
    <t>辻</t>
  </si>
  <si>
    <t>高野川</t>
  </si>
  <si>
    <t>奥県守</t>
  </si>
  <si>
    <t>籾井川</t>
  </si>
  <si>
    <t>奥原山</t>
  </si>
  <si>
    <t>川原川</t>
  </si>
  <si>
    <t>川原</t>
  </si>
  <si>
    <t>籾井川への合流点</t>
  </si>
  <si>
    <t>水無川</t>
  </si>
  <si>
    <t>福住</t>
  </si>
  <si>
    <t>莜見川</t>
  </si>
  <si>
    <t>四十八滝川の合流点</t>
  </si>
  <si>
    <t>藤坂川</t>
  </si>
  <si>
    <t>藤坂</t>
  </si>
  <si>
    <t>三熊川</t>
  </si>
  <si>
    <t>三熊</t>
  </si>
  <si>
    <t>スグ谷川</t>
  </si>
  <si>
    <t>三熊川への合流点</t>
  </si>
  <si>
    <t>2級河川</t>
  </si>
  <si>
    <t>武庫川</t>
  </si>
  <si>
    <t>真南条川の合流点</t>
  </si>
  <si>
    <t>羽束川</t>
  </si>
  <si>
    <t>大阪府界</t>
  </si>
  <si>
    <t>天神川</t>
  </si>
  <si>
    <t>住山</t>
  </si>
  <si>
    <t>武庫川への合流点</t>
  </si>
  <si>
    <t>真南条川</t>
  </si>
  <si>
    <t>真南条</t>
  </si>
  <si>
    <t>波賀野川</t>
  </si>
  <si>
    <t>波賀野</t>
  </si>
  <si>
    <t>（注）※は保全区域</t>
  </si>
  <si>
    <t>延 長
（㎞）</t>
  </si>
  <si>
    <t>（単位：地積㎡、評価額千円）</t>
  </si>
  <si>
    <t>（注）課税対象の土地で法定免税点以上のもの。</t>
  </si>
  <si>
    <t>（単位：地積㎡）　　　</t>
  </si>
  <si>
    <t>所 有 者 数</t>
  </si>
  <si>
    <t>総　　数</t>
  </si>
  <si>
    <t>宅  　地</t>
  </si>
  <si>
    <t>山  　林</t>
  </si>
  <si>
    <t>原  　野</t>
  </si>
  <si>
    <t>雑 種 地</t>
  </si>
  <si>
    <t>そ の 他</t>
  </si>
  <si>
    <t>（単位：床面積㎡、評価額千円、平均価額円/㎡）</t>
  </si>
  <si>
    <t>（単位：地積㎡、構成比％、評価額千円）</t>
  </si>
  <si>
    <t>　（単位：㎡）</t>
  </si>
  <si>
    <t>位置</t>
  </si>
  <si>
    <t>主要池</t>
  </si>
  <si>
    <t>主要河川</t>
  </si>
  <si>
    <t>市域の変遷</t>
  </si>
  <si>
    <t/>
  </si>
  <si>
    <t>都市計画区域及び用途地域指定面積</t>
  </si>
  <si>
    <t>用途地域別地積及び評価額</t>
  </si>
  <si>
    <t>地目別土地所有者数等</t>
  </si>
  <si>
    <t>５</t>
  </si>
  <si>
    <t>家屋床面積及び評価額</t>
  </si>
  <si>
    <t>地目別地積の概要</t>
  </si>
  <si>
    <t>農地転用状況</t>
  </si>
  <si>
    <t>気象状況</t>
  </si>
  <si>
    <t>地価公示</t>
  </si>
  <si>
    <t>１</t>
  </si>
  <si>
    <t>２</t>
  </si>
  <si>
    <t>７</t>
  </si>
  <si>
    <t>８</t>
  </si>
  <si>
    <t>４</t>
  </si>
  <si>
    <t>３</t>
  </si>
  <si>
    <t>５</t>
  </si>
  <si>
    <t>５</t>
  </si>
  <si>
    <t>６</t>
  </si>
  <si>
    <t>６</t>
  </si>
  <si>
    <t>７</t>
  </si>
  <si>
    <t>戻る</t>
  </si>
  <si>
    <t>土地・気象</t>
  </si>
  <si>
    <t>資料：農都創造部農林課</t>
  </si>
  <si>
    <t>資料：まちづくり部地域計画課 平成21年12月現在</t>
  </si>
  <si>
    <t>区 域</t>
  </si>
  <si>
    <t>総  数</t>
  </si>
  <si>
    <t>【地     積】</t>
  </si>
  <si>
    <t>平成11年</t>
  </si>
  <si>
    <t>平成12年</t>
  </si>
  <si>
    <t>平成13年</t>
  </si>
  <si>
    <t>平成14年</t>
  </si>
  <si>
    <t>平成15年</t>
  </si>
  <si>
    <t>平成16年</t>
  </si>
  <si>
    <t>平成17年</t>
  </si>
  <si>
    <t>平成18年</t>
  </si>
  <si>
    <t>平成19年</t>
  </si>
  <si>
    <t>平成21年</t>
  </si>
  <si>
    <t>平成22年</t>
  </si>
  <si>
    <t>【評　価　額】　　</t>
  </si>
  <si>
    <t>平成11年</t>
  </si>
  <si>
    <t>資料：総務部課税課  各年1月1日現在</t>
  </si>
  <si>
    <t>（注）課税対象の土地で法定免税点以上のもの。</t>
  </si>
  <si>
    <t>資料：総務部課税課  平成22年1月1日現在</t>
  </si>
  <si>
    <t>平成12年</t>
  </si>
  <si>
    <t>棟  数</t>
  </si>
  <si>
    <t>資料：総務部課税課  各1月1日現在</t>
  </si>
  <si>
    <t>（注）課税対象分</t>
  </si>
  <si>
    <t>平成13年</t>
  </si>
  <si>
    <t>年 次</t>
  </si>
  <si>
    <t>総  数</t>
  </si>
  <si>
    <t>宅  地</t>
  </si>
  <si>
    <t>山  林</t>
  </si>
  <si>
    <t>雑 種 地</t>
  </si>
  <si>
    <t>そ の 他</t>
  </si>
  <si>
    <t>【地　　　　積】</t>
  </si>
  <si>
    <t>【構　　　　成】</t>
  </si>
  <si>
    <t>【評   価   額】</t>
  </si>
  <si>
    <t>【筆　　　　　数】</t>
  </si>
  <si>
    <t>資料：総務部課税課  各年1月1日現在</t>
  </si>
  <si>
    <t>（注）評価額及び筆数は、課税対象分の土地の数値である。</t>
  </si>
  <si>
    <t>種　　　別</t>
  </si>
  <si>
    <t>平成11年度</t>
  </si>
  <si>
    <t>平成12年度</t>
  </si>
  <si>
    <t>平成13年度</t>
  </si>
  <si>
    <t>平成14年度</t>
  </si>
  <si>
    <t>平成15年度</t>
  </si>
  <si>
    <t>平成16年度</t>
  </si>
  <si>
    <t>平成17年度</t>
  </si>
  <si>
    <t>平成18年度</t>
  </si>
  <si>
    <t>平成19年度</t>
  </si>
  <si>
    <t>平成20年度</t>
  </si>
  <si>
    <t>平成21年度</t>
  </si>
  <si>
    <t>件数</t>
  </si>
  <si>
    <t>面積</t>
  </si>
  <si>
    <t>総　　　数</t>
  </si>
  <si>
    <t xml:space="preserve"> 農 家 住 宅</t>
  </si>
  <si>
    <t xml:space="preserve"> 一般個人住宅</t>
  </si>
  <si>
    <t xml:space="preserve"> 集 団 住 宅</t>
  </si>
  <si>
    <t xml:space="preserve"> 工場施設等用地</t>
  </si>
  <si>
    <t xml:space="preserve"> 農業用施設用地</t>
  </si>
  <si>
    <t xml:space="preserve"> 商業・サービス業</t>
  </si>
  <si>
    <t xml:space="preserve"> 駐 車 場 用 地</t>
  </si>
  <si>
    <t xml:space="preserve"> 道水路・鉄道用地</t>
  </si>
  <si>
    <t xml:space="preserve"> そ  の  他</t>
  </si>
  <si>
    <t>　資料：農業委員会</t>
  </si>
  <si>
    <t>（注）農地法第４条又は第５条申請、届出及び農地法施行規則第５条第１号による届出を集計したものである。</t>
  </si>
  <si>
    <t>日最大風速日数(10m/s　　以上）</t>
  </si>
  <si>
    <t>最大風速</t>
  </si>
  <si>
    <t>平成11年</t>
  </si>
  <si>
    <t>2月4.5日</t>
  </si>
  <si>
    <t>8月4日/22日/23日</t>
  </si>
  <si>
    <t>1月30日
12月21日</t>
  </si>
  <si>
    <t>7月23日</t>
  </si>
  <si>
    <t>2月6日/　7日</t>
  </si>
  <si>
    <t>1月</t>
  </si>
  <si>
    <t>29日</t>
  </si>
  <si>
    <t>24日</t>
  </si>
  <si>
    <t>2月</t>
  </si>
  <si>
    <t>15日</t>
  </si>
  <si>
    <t>13日</t>
  </si>
  <si>
    <t>3月</t>
  </si>
  <si>
    <t>28日</t>
  </si>
  <si>
    <t>4月</t>
  </si>
  <si>
    <t>30日</t>
  </si>
  <si>
    <t>1日</t>
  </si>
  <si>
    <t>5月</t>
  </si>
  <si>
    <t>31日</t>
  </si>
  <si>
    <t>6月</t>
  </si>
  <si>
    <t>7日</t>
  </si>
  <si>
    <t>7月</t>
  </si>
  <si>
    <t>4日</t>
  </si>
  <si>
    <t>8月</t>
  </si>
  <si>
    <t>6日</t>
  </si>
  <si>
    <t>9月</t>
  </si>
  <si>
    <t>8日</t>
  </si>
  <si>
    <t>10月</t>
  </si>
  <si>
    <t>10日</t>
  </si>
  <si>
    <t>11月</t>
  </si>
  <si>
    <t>12月</t>
  </si>
  <si>
    <t>27日</t>
  </si>
  <si>
    <t>5日</t>
  </si>
  <si>
    <t>26日</t>
  </si>
  <si>
    <t>14日</t>
  </si>
  <si>
    <t>8日</t>
  </si>
  <si>
    <t>9日</t>
  </si>
  <si>
    <t>21日</t>
  </si>
  <si>
    <t>26日</t>
  </si>
  <si>
    <t>2日</t>
  </si>
  <si>
    <t>16日</t>
  </si>
  <si>
    <t>22日</t>
  </si>
  <si>
    <t>2月</t>
  </si>
  <si>
    <t>3月</t>
  </si>
  <si>
    <t>4月</t>
  </si>
  <si>
    <t>5月</t>
  </si>
  <si>
    <t>6月</t>
  </si>
  <si>
    <t>7月</t>
  </si>
  <si>
    <t>8月</t>
  </si>
  <si>
    <t>9月</t>
  </si>
  <si>
    <t>10月</t>
  </si>
  <si>
    <t>11月</t>
  </si>
  <si>
    <t>12月</t>
  </si>
  <si>
    <t>形状</t>
  </si>
  <si>
    <t>水道・ガス
及び下水道の
整備の状況</t>
  </si>
  <si>
    <t>鉄道その他の
主要な交通施設
との接近の状況</t>
  </si>
  <si>
    <t>１㎡当たりの価格（円）</t>
  </si>
  <si>
    <t>(㎡）</t>
  </si>
  <si>
    <t>1:2.5</t>
  </si>
  <si>
    <t>W2</t>
  </si>
  <si>
    <t>5.3km</t>
  </si>
  <si>
    <t>(70、200）</t>
  </si>
  <si>
    <t>1:1.2</t>
  </si>
  <si>
    <t>水道、下水</t>
  </si>
  <si>
    <t>8.1km</t>
  </si>
  <si>
    <t>(60、200）</t>
  </si>
  <si>
    <t>1:1.5</t>
  </si>
  <si>
    <t>S2</t>
  </si>
  <si>
    <t>5.5km</t>
  </si>
  <si>
    <t>1.2:1</t>
  </si>
  <si>
    <t>-</t>
  </si>
  <si>
    <t>W2</t>
  </si>
  <si>
    <t>6.5km</t>
  </si>
  <si>
    <t>(60、200）</t>
  </si>
  <si>
    <t>1.2:1</t>
  </si>
  <si>
    <t>W1</t>
  </si>
  <si>
    <t>15.2km</t>
  </si>
  <si>
    <t>8.9km</t>
  </si>
  <si>
    <t>(60、200）</t>
  </si>
  <si>
    <t>2:1</t>
  </si>
  <si>
    <t>1.8km</t>
  </si>
  <si>
    <t>1:1</t>
  </si>
  <si>
    <t>W2</t>
  </si>
  <si>
    <t>5.3km</t>
  </si>
  <si>
    <t>3:1</t>
  </si>
  <si>
    <t>10km</t>
  </si>
  <si>
    <t>1:1.2</t>
  </si>
  <si>
    <t>-</t>
  </si>
  <si>
    <t>17km</t>
  </si>
  <si>
    <t>1:1.2</t>
  </si>
  <si>
    <t>西6m</t>
  </si>
  <si>
    <t>1.9km</t>
  </si>
  <si>
    <t>（50、100）</t>
  </si>
  <si>
    <t>1:2</t>
  </si>
  <si>
    <t>150ｍ</t>
  </si>
  <si>
    <t>1.5km</t>
  </si>
  <si>
    <t>1:5</t>
  </si>
  <si>
    <t>5km</t>
  </si>
  <si>
    <t>1:1.2</t>
  </si>
  <si>
    <t>1.4km</t>
  </si>
  <si>
    <t>1.5:1</t>
  </si>
  <si>
    <t>S3</t>
  </si>
  <si>
    <t>３．１km</t>
  </si>
  <si>
    <t>1:3</t>
  </si>
  <si>
    <t>100m</t>
  </si>
  <si>
    <t>(80、200)</t>
  </si>
  <si>
    <t>1:1</t>
  </si>
  <si>
    <t>2.4km</t>
  </si>
  <si>
    <t>1:2</t>
  </si>
  <si>
    <t>4.5km</t>
  </si>
  <si>
    <t>1:2</t>
  </si>
  <si>
    <t>9.5km</t>
  </si>
  <si>
    <t>1:1.5</t>
  </si>
  <si>
    <t>S2</t>
  </si>
  <si>
    <t>700m</t>
  </si>
  <si>
    <t>（60、200）</t>
  </si>
  <si>
    <t>※4</t>
  </si>
  <si>
    <t>5-1</t>
  </si>
  <si>
    <t>1:1.5</t>
  </si>
  <si>
    <t>4:1</t>
  </si>
  <si>
    <t>5-2</t>
  </si>
  <si>
    <t>800m</t>
  </si>
  <si>
    <t>(70、200）</t>
  </si>
  <si>
    <t>1.5：1</t>
  </si>
  <si>
    <t>1.3km</t>
  </si>
  <si>
    <t>してまとめた標準地群のうちから、できる限り標準地相互の比較を容易に行いうるものとして選定された標準地をいう。</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</si>
</sst>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00_ "/>
    <numFmt numFmtId="183" formatCode="#,##0.0;[Red]\-#,##0.0"/>
    <numFmt numFmtId="184" formatCode="#,##0.00_ ;[Red]\-#,##0.00\ "/>
    <numFmt numFmtId="185" formatCode="#,##0_ ;[Red]\-#,##0\ "/>
    <numFmt numFmtId="186" formatCode="0.00_);[Red]\(0.00\)"/>
    <numFmt numFmtId="187" formatCode="0.0_);[Red]\(0.0\)"/>
    <numFmt numFmtId="188" formatCode="#,##0.0_ ;[Red]\-#,##0.0\ "/>
    <numFmt numFmtId="189" formatCode="0_);[Red]\(0\)"/>
    <numFmt numFmtId="190" formatCode="0.000_ "/>
    <numFmt numFmtId="191" formatCode="0_ "/>
    <numFmt numFmtId="192" formatCode="#,##0.000;[Red]\-#,##0.000"/>
    <numFmt numFmtId="193" formatCode="0.000_ ;[Red]\-0.000\ "/>
    <numFmt numFmtId="194" formatCode="#,##0.000_ ;[Red]\-#,##0.000\ "/>
    <numFmt numFmtId="195" formatCode="#,##0;[Red]#,##0"/>
    <numFmt numFmtId="196" formatCode="&quot;\&quot;#\!\,##0;[Red]&quot;\&quot;&quot;\&quot;\!\-#\!\,##0"/>
    <numFmt numFmtId="197" formatCode="&quot;\&quot;#\!\,##0\!.00;[Red]&quot;\&quot;&quot;\&quot;\!\-#\!\,##0\!.00"/>
    <numFmt numFmtId="198" formatCode="0.0;[Red]0.0"/>
    <numFmt numFmtId="199" formatCode="[DBNum3]0"/>
    <numFmt numFmtId="200" formatCode="[DBNum3]#,##0"/>
  </numFmts>
  <fonts count="18">
    <font>
      <sz val="11"/>
      <name val="ＭＳ Ｐゴシック"/>
      <family val="3"/>
    </font>
    <font>
      <b/>
      <sz val="12"/>
      <name val="ＭＳ ゴシック"/>
      <family val="3"/>
    </font>
    <font>
      <sz val="11"/>
      <name val="ＭＳ 明朝"/>
      <family val="1"/>
    </font>
    <font>
      <sz val="11"/>
      <name val="Century"/>
      <family val="1"/>
    </font>
    <font>
      <sz val="6"/>
      <name val="ＭＳ Ｐゴシック"/>
      <family val="3"/>
    </font>
    <font>
      <sz val="10"/>
      <name val="ＭＳ 明朝"/>
      <family val="1"/>
    </font>
    <font>
      <sz val="9"/>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b/>
      <sz val="11"/>
      <name val="ＭＳ ゴシック"/>
      <family val="3"/>
    </font>
    <font>
      <sz val="12"/>
      <name val="ＭＳ ゴシック"/>
      <family val="3"/>
    </font>
    <font>
      <b/>
      <sz val="11"/>
      <name val="ＭＳ Ｐゴシック"/>
      <family val="3"/>
    </font>
    <font>
      <u val="single"/>
      <sz val="11"/>
      <color indexed="12"/>
      <name val="ＭＳ ゴシック"/>
      <family val="3"/>
    </font>
    <font>
      <u val="single"/>
      <sz val="12"/>
      <color indexed="12"/>
      <name val="ＭＳ ゴシック"/>
      <family val="3"/>
    </font>
    <font>
      <sz val="11"/>
      <name val="ＭＳ ゴシック"/>
      <family val="3"/>
    </font>
    <font>
      <sz val="11"/>
      <color indexed="10"/>
      <name val="ＭＳ 明朝"/>
      <family val="1"/>
    </font>
    <font>
      <b/>
      <sz val="11"/>
      <color indexed="10"/>
      <name val="ＭＳ ゴシック"/>
      <family val="3"/>
    </font>
  </fonts>
  <fills count="3">
    <fill>
      <patternFill/>
    </fill>
    <fill>
      <patternFill patternType="gray125"/>
    </fill>
    <fill>
      <patternFill patternType="solid">
        <fgColor indexed="9"/>
        <bgColor indexed="64"/>
      </patternFill>
    </fill>
  </fills>
  <borders count="28">
    <border>
      <left/>
      <right/>
      <top/>
      <bottom/>
      <diagonal/>
    </border>
    <border>
      <left>
        <color indexed="63"/>
      </left>
      <right>
        <color indexed="63"/>
      </right>
      <top style="medium"/>
      <bottom>
        <color indexed="63"/>
      </bottom>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cellStyleXfs>
  <cellXfs count="479">
    <xf numFmtId="0" fontId="0" fillId="0" borderId="0" xfId="0" applyAlignment="1">
      <alignment vertical="center"/>
    </xf>
    <xf numFmtId="0" fontId="1" fillId="0" borderId="0" xfId="0" applyFont="1" applyAlignment="1">
      <alignment horizontal="left" vertical="center"/>
    </xf>
    <xf numFmtId="0" fontId="1" fillId="0" borderId="0" xfId="21" applyFont="1" applyAlignment="1">
      <alignment vertical="center"/>
      <protection/>
    </xf>
    <xf numFmtId="0" fontId="2" fillId="0" borderId="0" xfId="21" applyFont="1" applyAlignment="1">
      <alignment vertical="center"/>
      <protection/>
    </xf>
    <xf numFmtId="0" fontId="1" fillId="0" borderId="0" xfId="23" applyFont="1" applyAlignment="1">
      <alignment vertical="center"/>
      <protection/>
    </xf>
    <xf numFmtId="0" fontId="2" fillId="0" borderId="0" xfId="23" applyFont="1" applyAlignment="1">
      <alignment horizontal="center" vertical="center"/>
      <protection/>
    </xf>
    <xf numFmtId="0" fontId="2" fillId="2" borderId="0" xfId="23" applyFont="1" applyFill="1" applyAlignment="1">
      <alignment horizontal="center" vertical="center"/>
      <protection/>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27" applyFont="1" applyFill="1" applyAlignment="1">
      <alignment vertical="center"/>
      <protection/>
    </xf>
    <xf numFmtId="0" fontId="2" fillId="0" borderId="0" xfId="0" applyFont="1" applyAlignment="1">
      <alignment horizontal="left" vertical="center"/>
    </xf>
    <xf numFmtId="0" fontId="1" fillId="0" borderId="0" xfId="30" applyFont="1" applyFill="1" applyAlignment="1">
      <alignment horizontal="left" vertical="center"/>
      <protection/>
    </xf>
    <xf numFmtId="0" fontId="1" fillId="0" borderId="0" xfId="23" applyFont="1" applyAlignment="1">
      <alignment horizontal="center" vertical="center"/>
      <protection/>
    </xf>
    <xf numFmtId="0" fontId="1" fillId="0" borderId="0" xfId="0" applyFont="1" applyAlignment="1">
      <alignment vertical="center"/>
    </xf>
    <xf numFmtId="0" fontId="2" fillId="0" borderId="0" xfId="0" applyFont="1" applyAlignment="1">
      <alignment vertical="center"/>
    </xf>
    <xf numFmtId="0" fontId="2" fillId="0" borderId="0" xfId="28" applyFont="1" applyFill="1" applyAlignment="1">
      <alignment vertical="center"/>
      <protection/>
    </xf>
    <xf numFmtId="0" fontId="1" fillId="0" borderId="0" xfId="27" applyFont="1" applyFill="1" applyAlignment="1">
      <alignment vertical="center"/>
      <protection/>
    </xf>
    <xf numFmtId="0" fontId="2" fillId="0" borderId="0" xfId="27" applyFont="1" applyFill="1" applyAlignment="1">
      <alignment horizontal="center" vertical="center"/>
      <protection/>
    </xf>
    <xf numFmtId="180" fontId="2" fillId="0" borderId="0" xfId="27" applyNumberFormat="1" applyFont="1" applyFill="1" applyAlignment="1">
      <alignment horizontal="center" vertical="center"/>
      <protection/>
    </xf>
    <xf numFmtId="180" fontId="2" fillId="0" borderId="0" xfId="27" applyNumberFormat="1" applyFont="1" applyFill="1" applyAlignment="1">
      <alignment vertical="center"/>
      <protection/>
    </xf>
    <xf numFmtId="0" fontId="1" fillId="0" borderId="0" xfId="25" applyFont="1" applyFill="1" applyAlignment="1">
      <alignment vertical="center"/>
      <protection/>
    </xf>
    <xf numFmtId="0" fontId="2" fillId="0" borderId="0" xfId="25" applyFont="1" applyFill="1" applyAlignment="1">
      <alignment vertical="center"/>
      <protection/>
    </xf>
    <xf numFmtId="38" fontId="2" fillId="0" borderId="0" xfId="17" applyFont="1" applyFill="1" applyAlignment="1">
      <alignment horizontal="right" vertical="center"/>
    </xf>
    <xf numFmtId="0" fontId="1" fillId="0" borderId="0" xfId="29" applyFont="1" applyFill="1" applyAlignment="1">
      <alignment vertical="center"/>
      <protection/>
    </xf>
    <xf numFmtId="38" fontId="1" fillId="0" borderId="0" xfId="17" applyFont="1" applyFill="1" applyAlignment="1">
      <alignment vertical="center"/>
    </xf>
    <xf numFmtId="0" fontId="1" fillId="0" borderId="0" xfId="0" applyFont="1" applyFill="1" applyAlignment="1">
      <alignment vertical="center"/>
    </xf>
    <xf numFmtId="38" fontId="2" fillId="0" borderId="0" xfId="17" applyFont="1" applyFill="1" applyAlignment="1">
      <alignment vertical="center"/>
    </xf>
    <xf numFmtId="0" fontId="2" fillId="0" borderId="0" xfId="0" applyFont="1" applyFill="1" applyAlignment="1">
      <alignment vertical="center"/>
    </xf>
    <xf numFmtId="0" fontId="1" fillId="0" borderId="0" xfId="24" applyFont="1" applyFill="1" applyAlignment="1">
      <alignment vertical="center"/>
      <protection/>
    </xf>
    <xf numFmtId="0" fontId="2" fillId="0" borderId="0" xfId="24" applyFont="1" applyFill="1" applyAlignment="1">
      <alignment vertical="center"/>
      <protection/>
    </xf>
    <xf numFmtId="0" fontId="10" fillId="0" borderId="0" xfId="24" applyFont="1" applyFill="1" applyAlignment="1">
      <alignment vertical="center"/>
      <protection/>
    </xf>
    <xf numFmtId="0" fontId="2" fillId="0" borderId="0" xfId="24" applyNumberFormat="1" applyFont="1" applyFill="1" applyAlignment="1">
      <alignment vertical="center"/>
      <protection/>
    </xf>
    <xf numFmtId="0" fontId="2" fillId="0" borderId="0" xfId="23" applyFont="1" applyAlignment="1">
      <alignment vertical="center"/>
      <protection/>
    </xf>
    <xf numFmtId="0" fontId="1" fillId="0" borderId="0" xfId="22" applyFont="1" applyAlignment="1">
      <alignment vertical="center"/>
      <protection/>
    </xf>
    <xf numFmtId="0" fontId="2" fillId="0" borderId="0" xfId="22" applyFont="1" applyBorder="1" applyAlignment="1">
      <alignment horizontal="left" vertical="center"/>
      <protection/>
    </xf>
    <xf numFmtId="0" fontId="2" fillId="0" borderId="0" xfId="22" applyFont="1" applyBorder="1" applyAlignment="1">
      <alignment vertical="center"/>
      <protection/>
    </xf>
    <xf numFmtId="0" fontId="2" fillId="0" borderId="0" xfId="22" applyFont="1" applyAlignment="1">
      <alignment vertical="center"/>
      <protection/>
    </xf>
    <xf numFmtId="182" fontId="2" fillId="0" borderId="0" xfId="22" applyNumberFormat="1" applyFont="1" applyAlignment="1">
      <alignment horizontal="right" vertical="center"/>
      <protection/>
    </xf>
    <xf numFmtId="0" fontId="2" fillId="0" borderId="1"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righ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right" vertical="center" wrapText="1"/>
    </xf>
    <xf numFmtId="0" fontId="2" fillId="0" borderId="0" xfId="28" applyFont="1" applyFill="1" applyAlignment="1">
      <alignment horizontal="left" vertical="center"/>
      <protection/>
    </xf>
    <xf numFmtId="49" fontId="2" fillId="0" borderId="0" xfId="17" applyNumberFormat="1" applyFont="1" applyFill="1" applyAlignment="1">
      <alignment vertical="center"/>
    </xf>
    <xf numFmtId="49" fontId="2" fillId="0" borderId="0" xfId="28" applyNumberFormat="1" applyFont="1" applyFill="1" applyAlignment="1">
      <alignment vertical="center"/>
      <protection/>
    </xf>
    <xf numFmtId="0" fontId="2" fillId="0" borderId="0" xfId="28" applyFont="1" applyFill="1" applyAlignment="1">
      <alignment horizontal="left" vertical="center" wrapText="1"/>
      <protection/>
    </xf>
    <xf numFmtId="0" fontId="2" fillId="0" borderId="4" xfId="28" applyFont="1" applyFill="1" applyBorder="1" applyAlignment="1">
      <alignment vertical="center"/>
      <protection/>
    </xf>
    <xf numFmtId="0" fontId="2" fillId="0" borderId="5" xfId="28" applyFont="1" applyFill="1" applyBorder="1" applyAlignment="1">
      <alignment horizontal="center" vertical="center" wrapText="1"/>
      <protection/>
    </xf>
    <xf numFmtId="38" fontId="2" fillId="0" borderId="6" xfId="17" applyFont="1" applyFill="1" applyBorder="1" applyAlignment="1">
      <alignment horizontal="center" vertical="center" wrapText="1"/>
    </xf>
    <xf numFmtId="0" fontId="2" fillId="0" borderId="7" xfId="28" applyFont="1" applyFill="1" applyBorder="1" applyAlignment="1">
      <alignment horizontal="right" vertical="center" wrapText="1"/>
      <protection/>
    </xf>
    <xf numFmtId="0" fontId="2" fillId="0" borderId="8" xfId="28" applyFont="1" applyFill="1" applyBorder="1" applyAlignment="1">
      <alignment horizontal="center" vertical="center" wrapText="1"/>
      <protection/>
    </xf>
    <xf numFmtId="0" fontId="2" fillId="0" borderId="9" xfId="28" applyFont="1" applyFill="1" applyBorder="1" applyAlignment="1">
      <alignment horizontal="center" vertical="center" wrapText="1"/>
      <protection/>
    </xf>
    <xf numFmtId="38" fontId="2" fillId="0" borderId="3" xfId="17" applyFont="1" applyFill="1" applyBorder="1" applyAlignment="1">
      <alignment vertical="center"/>
    </xf>
    <xf numFmtId="38" fontId="2" fillId="0" borderId="0" xfId="17" applyFont="1" applyFill="1" applyBorder="1" applyAlignment="1">
      <alignment vertical="center"/>
    </xf>
    <xf numFmtId="38" fontId="2" fillId="0" borderId="10" xfId="17" applyFont="1" applyFill="1" applyBorder="1" applyAlignment="1">
      <alignment vertical="center"/>
    </xf>
    <xf numFmtId="0" fontId="2" fillId="0" borderId="5" xfId="28" applyFont="1" applyFill="1" applyBorder="1" applyAlignment="1">
      <alignment horizontal="center" vertical="center"/>
      <protection/>
    </xf>
    <xf numFmtId="0" fontId="2" fillId="0" borderId="8" xfId="28" applyFont="1" applyFill="1" applyBorder="1" applyAlignment="1">
      <alignment horizontal="center" vertical="center"/>
      <protection/>
    </xf>
    <xf numFmtId="0" fontId="2" fillId="0" borderId="9" xfId="28" applyFont="1" applyFill="1" applyBorder="1" applyAlignment="1">
      <alignment horizontal="center" vertical="center"/>
      <protection/>
    </xf>
    <xf numFmtId="0" fontId="2" fillId="0" borderId="11" xfId="28" applyFont="1" applyFill="1" applyBorder="1" applyAlignment="1">
      <alignment horizontal="center" vertical="center"/>
      <protection/>
    </xf>
    <xf numFmtId="38" fontId="2" fillId="0" borderId="4" xfId="17" applyFont="1" applyFill="1" applyBorder="1" applyAlignment="1">
      <alignment vertical="center"/>
    </xf>
    <xf numFmtId="0" fontId="2" fillId="0" borderId="0" xfId="28" applyFont="1" applyFill="1" applyBorder="1" applyAlignment="1">
      <alignment horizontal="right" vertical="center"/>
      <protection/>
    </xf>
    <xf numFmtId="0" fontId="2" fillId="0" borderId="0" xfId="28" applyFont="1" applyFill="1" applyAlignment="1">
      <alignment horizontal="right" vertical="center"/>
      <protection/>
    </xf>
    <xf numFmtId="0" fontId="2" fillId="0" borderId="0" xfId="28" applyFont="1" applyFill="1" applyAlignment="1">
      <alignment horizontal="center" vertical="center"/>
      <protection/>
    </xf>
    <xf numFmtId="49" fontId="2" fillId="0" borderId="8" xfId="28" applyNumberFormat="1" applyFont="1" applyFill="1" applyBorder="1" applyAlignment="1">
      <alignment horizontal="center" vertical="center"/>
      <protection/>
    </xf>
    <xf numFmtId="49" fontId="2" fillId="0" borderId="5" xfId="28" applyNumberFormat="1" applyFont="1" applyFill="1" applyBorder="1" applyAlignment="1">
      <alignment horizontal="center" vertical="center"/>
      <protection/>
    </xf>
    <xf numFmtId="49" fontId="2" fillId="0" borderId="11" xfId="28" applyNumberFormat="1" applyFont="1" applyFill="1" applyBorder="1" applyAlignment="1">
      <alignment horizontal="center" vertical="center"/>
      <protection/>
    </xf>
    <xf numFmtId="38" fontId="2" fillId="0" borderId="12" xfId="17" applyFont="1" applyFill="1" applyBorder="1" applyAlignment="1">
      <alignment horizontal="center" vertical="center" wrapText="1"/>
    </xf>
    <xf numFmtId="0" fontId="2" fillId="0" borderId="13" xfId="28" applyFont="1" applyFill="1" applyBorder="1" applyAlignment="1">
      <alignment horizontal="left" vertical="center" wrapText="1"/>
      <protection/>
    </xf>
    <xf numFmtId="0" fontId="2" fillId="0" borderId="14" xfId="28" applyFont="1" applyFill="1" applyBorder="1" applyAlignment="1">
      <alignment vertical="center" wrapText="1"/>
      <protection/>
    </xf>
    <xf numFmtId="0" fontId="2" fillId="0" borderId="3" xfId="28" applyFont="1" applyFill="1" applyBorder="1" applyAlignment="1">
      <alignment horizontal="right" vertical="center" wrapText="1"/>
      <protection/>
    </xf>
    <xf numFmtId="49" fontId="2" fillId="0" borderId="3" xfId="28" applyNumberFormat="1" applyFont="1" applyFill="1" applyBorder="1" applyAlignment="1">
      <alignment horizontal="center" vertical="center" wrapText="1"/>
      <protection/>
    </xf>
    <xf numFmtId="0" fontId="2" fillId="0" borderId="3" xfId="28" applyFont="1" applyFill="1" applyBorder="1" applyAlignment="1">
      <alignment horizontal="center" vertical="center" shrinkToFit="1"/>
      <protection/>
    </xf>
    <xf numFmtId="0" fontId="2" fillId="0" borderId="3" xfId="28" applyFont="1" applyFill="1" applyBorder="1" applyAlignment="1">
      <alignment horizontal="center" vertical="center"/>
      <protection/>
    </xf>
    <xf numFmtId="49" fontId="2" fillId="0" borderId="3" xfId="17" applyNumberFormat="1" applyFont="1" applyFill="1" applyBorder="1" applyAlignment="1">
      <alignment horizontal="center" vertical="center"/>
    </xf>
    <xf numFmtId="0" fontId="2" fillId="0" borderId="13" xfId="28" applyFont="1" applyFill="1" applyBorder="1" applyAlignment="1">
      <alignment vertical="center" wrapText="1"/>
      <protection/>
    </xf>
    <xf numFmtId="47" fontId="2" fillId="0" borderId="10" xfId="28" applyNumberFormat="1" applyFont="1" applyFill="1" applyBorder="1" applyAlignment="1">
      <alignment horizontal="right" vertical="center" wrapText="1"/>
      <protection/>
    </xf>
    <xf numFmtId="49" fontId="2" fillId="0" borderId="10" xfId="28" applyNumberFormat="1" applyFont="1" applyFill="1" applyBorder="1" applyAlignment="1">
      <alignment horizontal="center" vertical="center" wrapText="1"/>
      <protection/>
    </xf>
    <xf numFmtId="0" fontId="2" fillId="0" borderId="10" xfId="28" applyFont="1" applyFill="1" applyBorder="1" applyAlignment="1">
      <alignment horizontal="center" vertical="center" shrinkToFit="1"/>
      <protection/>
    </xf>
    <xf numFmtId="0" fontId="2" fillId="0" borderId="10" xfId="28" applyFont="1" applyFill="1" applyBorder="1" applyAlignment="1">
      <alignment horizontal="center" vertical="center"/>
      <protection/>
    </xf>
    <xf numFmtId="49" fontId="2" fillId="0" borderId="10" xfId="17" applyNumberFormat="1" applyFont="1" applyFill="1" applyBorder="1" applyAlignment="1">
      <alignment horizontal="center" vertical="center"/>
    </xf>
    <xf numFmtId="0" fontId="2" fillId="0" borderId="10" xfId="28" applyFont="1" applyFill="1" applyBorder="1" applyAlignment="1">
      <alignment horizontal="right" vertical="center" wrapText="1"/>
      <protection/>
    </xf>
    <xf numFmtId="0" fontId="2" fillId="0" borderId="7" xfId="28" applyFont="1" applyFill="1" applyBorder="1" applyAlignment="1">
      <alignment vertical="center"/>
      <protection/>
    </xf>
    <xf numFmtId="49" fontId="2" fillId="0" borderId="0" xfId="28" applyNumberFormat="1" applyFont="1" applyFill="1" applyBorder="1" applyAlignment="1">
      <alignment horizontal="center" vertical="center"/>
      <protection/>
    </xf>
    <xf numFmtId="0" fontId="2" fillId="0" borderId="0" xfId="28" applyFont="1" applyFill="1" applyBorder="1" applyAlignment="1">
      <alignment horizontal="center" vertical="center" shrinkToFit="1"/>
      <protection/>
    </xf>
    <xf numFmtId="0" fontId="2" fillId="0" borderId="0" xfId="28" applyFont="1" applyFill="1" applyBorder="1" applyAlignment="1">
      <alignment horizontal="center" vertical="center"/>
      <protection/>
    </xf>
    <xf numFmtId="0" fontId="2" fillId="0" borderId="14" xfId="28" applyFont="1" applyFill="1" applyBorder="1" applyAlignment="1">
      <alignment vertical="center"/>
      <protection/>
    </xf>
    <xf numFmtId="0" fontId="2" fillId="0" borderId="3" xfId="28" applyFont="1" applyFill="1" applyBorder="1" applyAlignment="1">
      <alignment horizontal="right" vertical="center"/>
      <protection/>
    </xf>
    <xf numFmtId="49" fontId="2" fillId="0" borderId="3" xfId="28" applyNumberFormat="1" applyFont="1" applyFill="1" applyBorder="1" applyAlignment="1">
      <alignment horizontal="center" vertical="center"/>
      <protection/>
    </xf>
    <xf numFmtId="38" fontId="2" fillId="0" borderId="3" xfId="17" applyFont="1" applyFill="1" applyBorder="1" applyAlignment="1">
      <alignment horizontal="right" vertical="center"/>
    </xf>
    <xf numFmtId="0" fontId="2" fillId="0" borderId="10" xfId="28" applyFont="1" applyFill="1" applyBorder="1" applyAlignment="1">
      <alignment horizontal="right" vertical="center"/>
      <protection/>
    </xf>
    <xf numFmtId="49" fontId="2" fillId="0" borderId="10" xfId="28" applyNumberFormat="1" applyFont="1" applyFill="1" applyBorder="1" applyAlignment="1">
      <alignment horizontal="center" vertical="center"/>
      <protection/>
    </xf>
    <xf numFmtId="0" fontId="2" fillId="0" borderId="13" xfId="28" applyFont="1" applyFill="1" applyBorder="1" applyAlignment="1">
      <alignment horizontal="left" vertical="center"/>
      <protection/>
    </xf>
    <xf numFmtId="38" fontId="2" fillId="0" borderId="0" xfId="17" applyFont="1" applyFill="1" applyBorder="1" applyAlignment="1">
      <alignment horizontal="right" vertical="center"/>
    </xf>
    <xf numFmtId="0" fontId="2" fillId="0" borderId="13" xfId="28" applyFont="1" applyFill="1" applyBorder="1" applyAlignment="1">
      <alignment vertical="center"/>
      <protection/>
    </xf>
    <xf numFmtId="49" fontId="2" fillId="0" borderId="0" xfId="17" applyNumberFormat="1" applyFont="1" applyFill="1" applyBorder="1" applyAlignment="1">
      <alignment horizontal="center" vertical="center"/>
    </xf>
    <xf numFmtId="0" fontId="2" fillId="0" borderId="3" xfId="28" applyFont="1" applyFill="1" applyBorder="1" applyAlignment="1">
      <alignment vertical="center" shrinkToFit="1"/>
      <protection/>
    </xf>
    <xf numFmtId="0" fontId="2" fillId="0" borderId="15" xfId="28" applyFont="1" applyFill="1" applyBorder="1" applyAlignment="1">
      <alignment vertical="center"/>
      <protection/>
    </xf>
    <xf numFmtId="0" fontId="2" fillId="0" borderId="4" xfId="28" applyFont="1" applyFill="1" applyBorder="1" applyAlignment="1">
      <alignment horizontal="right" vertical="center"/>
      <protection/>
    </xf>
    <xf numFmtId="49" fontId="2" fillId="0" borderId="4" xfId="28" applyNumberFormat="1" applyFont="1" applyFill="1" applyBorder="1" applyAlignment="1">
      <alignment horizontal="center" vertical="center"/>
      <protection/>
    </xf>
    <xf numFmtId="0" fontId="2" fillId="0" borderId="4" xfId="28" applyFont="1" applyFill="1" applyBorder="1" applyAlignment="1">
      <alignment vertical="center" shrinkToFit="1"/>
      <protection/>
    </xf>
    <xf numFmtId="0" fontId="2" fillId="0" borderId="4" xfId="28" applyFont="1" applyFill="1" applyBorder="1" applyAlignment="1">
      <alignment horizontal="center" vertical="center"/>
      <protection/>
    </xf>
    <xf numFmtId="49" fontId="2" fillId="0" borderId="4" xfId="17" applyNumberFormat="1" applyFont="1" applyFill="1" applyBorder="1" applyAlignment="1">
      <alignment horizontal="center" vertical="center"/>
    </xf>
    <xf numFmtId="3" fontId="2" fillId="0" borderId="0" xfId="28" applyNumberFormat="1" applyFont="1" applyFill="1" applyBorder="1" applyAlignment="1">
      <alignment horizontal="right" vertical="center"/>
      <protection/>
    </xf>
    <xf numFmtId="0" fontId="1" fillId="0" borderId="0" xfId="28" applyFont="1" applyFill="1" applyAlignment="1">
      <alignment horizontal="left" vertical="center"/>
      <protection/>
    </xf>
    <xf numFmtId="38" fontId="10" fillId="0" borderId="13" xfId="17" applyFont="1" applyFill="1" applyBorder="1" applyAlignment="1">
      <alignment horizontal="center" vertical="center"/>
    </xf>
    <xf numFmtId="38" fontId="10" fillId="0" borderId="3" xfId="17" applyFont="1" applyFill="1" applyBorder="1" applyAlignment="1">
      <alignment vertical="center"/>
    </xf>
    <xf numFmtId="38" fontId="10" fillId="0" borderId="4" xfId="17" applyFont="1" applyFill="1" applyBorder="1" applyAlignment="1">
      <alignment vertical="center"/>
    </xf>
    <xf numFmtId="38" fontId="10" fillId="0" borderId="16" xfId="17" applyFont="1" applyFill="1" applyBorder="1" applyAlignment="1">
      <alignment horizontal="center" vertical="center"/>
    </xf>
    <xf numFmtId="0" fontId="5" fillId="0" borderId="0" xfId="28" applyFont="1" applyFill="1" applyBorder="1" applyAlignment="1">
      <alignment horizontal="left" vertical="center"/>
      <protection/>
    </xf>
    <xf numFmtId="0" fontId="5" fillId="0" borderId="0" xfId="28" applyFont="1" applyFill="1" applyBorder="1" applyAlignment="1">
      <alignment vertical="center"/>
      <protection/>
    </xf>
    <xf numFmtId="0" fontId="5" fillId="0" borderId="0" xfId="28" applyFont="1" applyFill="1" applyBorder="1" applyAlignment="1">
      <alignment horizontal="right" vertical="center"/>
      <protection/>
    </xf>
    <xf numFmtId="49" fontId="5" fillId="0" borderId="0" xfId="28" applyNumberFormat="1" applyFont="1" applyFill="1" applyBorder="1" applyAlignment="1">
      <alignment vertical="center"/>
      <protection/>
    </xf>
    <xf numFmtId="0" fontId="5" fillId="0" borderId="0" xfId="28" applyFont="1" applyFill="1" applyBorder="1" applyAlignment="1">
      <alignment horizontal="left" vertical="center" wrapText="1"/>
      <protection/>
    </xf>
    <xf numFmtId="49" fontId="5" fillId="0" borderId="0" xfId="17" applyNumberFormat="1" applyFont="1" applyFill="1" applyBorder="1" applyAlignment="1">
      <alignment vertical="center"/>
    </xf>
    <xf numFmtId="38" fontId="5" fillId="0" borderId="0" xfId="17" applyFont="1" applyFill="1" applyBorder="1" applyAlignment="1">
      <alignment vertical="center"/>
    </xf>
    <xf numFmtId="38" fontId="5" fillId="0" borderId="0" xfId="17" applyFont="1" applyFill="1" applyAlignment="1">
      <alignment vertical="center"/>
    </xf>
    <xf numFmtId="0" fontId="5" fillId="0" borderId="0" xfId="28" applyFont="1" applyFill="1" applyAlignment="1">
      <alignment vertical="center"/>
      <protection/>
    </xf>
    <xf numFmtId="0" fontId="5" fillId="0" borderId="0" xfId="28" applyFont="1" applyFill="1" applyAlignment="1">
      <alignment horizontal="left" vertical="center"/>
      <protection/>
    </xf>
    <xf numFmtId="0" fontId="5" fillId="0" borderId="0" xfId="28" applyFont="1" applyFill="1" applyAlignment="1">
      <alignment horizontal="right" vertical="center"/>
      <protection/>
    </xf>
    <xf numFmtId="49" fontId="5" fillId="0" borderId="0" xfId="28" applyNumberFormat="1" applyFont="1" applyFill="1" applyAlignment="1">
      <alignment vertical="center"/>
      <protection/>
    </xf>
    <xf numFmtId="0" fontId="5" fillId="0" borderId="0" xfId="28" applyFont="1" applyFill="1" applyAlignment="1">
      <alignment horizontal="left" vertical="center" wrapText="1"/>
      <protection/>
    </xf>
    <xf numFmtId="49" fontId="5" fillId="0" borderId="0" xfId="17" applyNumberFormat="1" applyFont="1" applyFill="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180" fontId="2" fillId="0" borderId="19"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12"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3" xfId="21" applyFont="1" applyBorder="1" applyAlignment="1">
      <alignment vertical="center"/>
      <protection/>
    </xf>
    <xf numFmtId="180" fontId="2" fillId="0" borderId="3" xfId="21" applyNumberFormat="1" applyFont="1" applyBorder="1" applyAlignment="1">
      <alignment vertical="center"/>
      <protection/>
    </xf>
    <xf numFmtId="181" fontId="2" fillId="0" borderId="3" xfId="21" applyNumberFormat="1" applyFont="1" applyBorder="1" applyAlignment="1">
      <alignment vertical="center"/>
      <protection/>
    </xf>
    <xf numFmtId="0" fontId="2" fillId="0" borderId="0" xfId="21" applyFont="1" applyBorder="1" applyAlignment="1">
      <alignment vertical="center"/>
      <protection/>
    </xf>
    <xf numFmtId="180" fontId="2" fillId="0" borderId="0" xfId="21" applyNumberFormat="1" applyFont="1" applyBorder="1" applyAlignment="1">
      <alignment vertical="center"/>
      <protection/>
    </xf>
    <xf numFmtId="181" fontId="2" fillId="0" borderId="0" xfId="21" applyNumberFormat="1" applyFont="1" applyBorder="1" applyAlignment="1">
      <alignment vertical="center"/>
      <protection/>
    </xf>
    <xf numFmtId="0" fontId="2" fillId="0" borderId="4" xfId="21" applyFont="1" applyBorder="1" applyAlignment="1">
      <alignment vertical="center"/>
      <protection/>
    </xf>
    <xf numFmtId="180" fontId="2" fillId="0" borderId="4" xfId="21" applyNumberFormat="1" applyFont="1" applyBorder="1" applyAlignment="1">
      <alignment vertical="center"/>
      <protection/>
    </xf>
    <xf numFmtId="181" fontId="2" fillId="0" borderId="4" xfId="21" applyNumberFormat="1" applyFont="1" applyBorder="1" applyAlignment="1">
      <alignment vertical="center"/>
      <protection/>
    </xf>
    <xf numFmtId="0" fontId="2" fillId="0" borderId="9" xfId="21" applyFont="1" applyBorder="1" applyAlignment="1">
      <alignment vertical="center"/>
      <protection/>
    </xf>
    <xf numFmtId="0" fontId="2" fillId="0" borderId="5" xfId="21" applyFont="1" applyBorder="1" applyAlignment="1">
      <alignment vertical="center"/>
      <protection/>
    </xf>
    <xf numFmtId="0" fontId="2" fillId="0" borderId="11" xfId="21" applyFont="1" applyBorder="1" applyAlignment="1">
      <alignment vertical="center"/>
      <protection/>
    </xf>
    <xf numFmtId="0" fontId="5" fillId="0" borderId="0" xfId="21" applyFont="1" applyAlignment="1">
      <alignment vertical="center"/>
      <protection/>
    </xf>
    <xf numFmtId="0" fontId="5" fillId="0" borderId="0" xfId="0" applyFont="1" applyAlignment="1">
      <alignment vertical="center"/>
    </xf>
    <xf numFmtId="0" fontId="2" fillId="0" borderId="12" xfId="22" applyFont="1" applyBorder="1" applyAlignment="1">
      <alignment horizontal="center" vertical="center"/>
      <protection/>
    </xf>
    <xf numFmtId="0" fontId="2" fillId="0" borderId="20" xfId="22" applyFont="1" applyBorder="1" applyAlignment="1">
      <alignment vertical="center"/>
      <protection/>
    </xf>
    <xf numFmtId="0" fontId="2" fillId="0" borderId="6" xfId="22" applyFont="1" applyBorder="1" applyAlignment="1">
      <alignment vertical="center"/>
      <protection/>
    </xf>
    <xf numFmtId="0" fontId="2" fillId="0" borderId="3" xfId="22" applyFont="1" applyBorder="1" applyAlignment="1">
      <alignment vertical="center"/>
      <protection/>
    </xf>
    <xf numFmtId="182" fontId="2" fillId="0" borderId="3" xfId="22" applyNumberFormat="1" applyFont="1" applyBorder="1" applyAlignment="1">
      <alignment horizontal="right" vertical="center"/>
      <protection/>
    </xf>
    <xf numFmtId="182" fontId="2" fillId="0" borderId="0" xfId="22" applyNumberFormat="1" applyFont="1" applyBorder="1" applyAlignment="1">
      <alignment horizontal="right" vertical="center"/>
      <protection/>
    </xf>
    <xf numFmtId="0" fontId="2" fillId="0" borderId="4" xfId="22" applyFont="1" applyBorder="1" applyAlignment="1">
      <alignment vertical="center"/>
      <protection/>
    </xf>
    <xf numFmtId="0" fontId="2" fillId="0" borderId="21" xfId="22" applyFont="1" applyBorder="1" applyAlignment="1">
      <alignment vertical="center"/>
      <protection/>
    </xf>
    <xf numFmtId="182" fontId="2" fillId="0" borderId="4" xfId="22" applyNumberFormat="1" applyFont="1" applyBorder="1" applyAlignment="1">
      <alignment horizontal="right" vertical="center"/>
      <protection/>
    </xf>
    <xf numFmtId="0" fontId="2" fillId="0" borderId="22" xfId="22" applyFont="1" applyBorder="1" applyAlignment="1">
      <alignment vertical="center"/>
      <protection/>
    </xf>
    <xf numFmtId="0" fontId="2" fillId="0" borderId="10" xfId="22" applyFont="1" applyBorder="1" applyAlignment="1">
      <alignment vertical="center"/>
      <protection/>
    </xf>
    <xf numFmtId="182" fontId="2" fillId="0" borderId="10" xfId="22" applyNumberFormat="1" applyFont="1" applyBorder="1" applyAlignment="1">
      <alignment horizontal="right" vertical="center"/>
      <protection/>
    </xf>
    <xf numFmtId="0" fontId="5" fillId="0" borderId="0" xfId="22" applyFont="1" applyAlignment="1">
      <alignment vertical="center"/>
      <protection/>
    </xf>
    <xf numFmtId="182" fontId="5" fillId="0" borderId="0" xfId="22" applyNumberFormat="1" applyFont="1" applyAlignment="1">
      <alignment horizontal="right" vertical="center"/>
      <protection/>
    </xf>
    <xf numFmtId="0" fontId="2" fillId="0" borderId="0" xfId="24" applyFont="1" applyFill="1" applyAlignment="1">
      <alignment horizontal="right" vertical="center"/>
      <protection/>
    </xf>
    <xf numFmtId="3" fontId="2" fillId="0" borderId="0" xfId="0" applyNumberFormat="1" applyFont="1" applyFill="1" applyAlignment="1">
      <alignment vertical="center"/>
    </xf>
    <xf numFmtId="0" fontId="5" fillId="0" borderId="0" xfId="0" applyFont="1" applyFill="1" applyAlignment="1">
      <alignment vertical="center"/>
    </xf>
    <xf numFmtId="0" fontId="2" fillId="0" borderId="1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17" applyNumberFormat="1" applyFont="1" applyFill="1" applyAlignment="1">
      <alignment vertical="center"/>
    </xf>
    <xf numFmtId="0" fontId="2" fillId="0" borderId="0" xfId="0" applyFont="1" applyFill="1" applyAlignment="1">
      <alignment horizontal="right" vertical="center"/>
    </xf>
    <xf numFmtId="0" fontId="10" fillId="0" borderId="23" xfId="0" applyFont="1" applyFill="1" applyBorder="1" applyAlignment="1">
      <alignment horizontal="center" vertical="center"/>
    </xf>
    <xf numFmtId="38" fontId="2" fillId="0" borderId="0" xfId="25" applyNumberFormat="1" applyFont="1" applyFill="1" applyAlignment="1">
      <alignment vertical="center"/>
      <protection/>
    </xf>
    <xf numFmtId="0" fontId="2" fillId="0" borderId="4" xfId="25" applyFont="1" applyFill="1" applyBorder="1" applyAlignment="1">
      <alignment vertical="center"/>
      <protection/>
    </xf>
    <xf numFmtId="38" fontId="2" fillId="0" borderId="4" xfId="25" applyNumberFormat="1" applyFont="1" applyFill="1" applyBorder="1" applyAlignment="1">
      <alignment vertical="center"/>
      <protection/>
    </xf>
    <xf numFmtId="38" fontId="10" fillId="0" borderId="0" xfId="25" applyNumberFormat="1" applyFont="1" applyFill="1" applyAlignment="1">
      <alignment vertical="center"/>
      <protection/>
    </xf>
    <xf numFmtId="0" fontId="10" fillId="0" borderId="0" xfId="27" applyFont="1" applyFill="1" applyAlignment="1">
      <alignment vertical="center"/>
      <protection/>
    </xf>
    <xf numFmtId="0" fontId="2" fillId="0" borderId="5" xfId="27" applyFont="1" applyFill="1" applyBorder="1" applyAlignment="1">
      <alignment horizontal="center" vertical="center"/>
      <protection/>
    </xf>
    <xf numFmtId="0" fontId="2" fillId="0" borderId="11" xfId="27" applyFont="1" applyFill="1" applyBorder="1" applyAlignment="1">
      <alignment horizontal="center" vertical="center"/>
      <protection/>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1" fillId="0" borderId="0" xfId="0" applyFont="1" applyAlignment="1">
      <alignment vertical="center"/>
    </xf>
    <xf numFmtId="200" fontId="1" fillId="0" borderId="0" xfId="0" applyNumberFormat="1" applyFont="1"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200" fontId="11" fillId="0" borderId="0" xfId="0" applyNumberFormat="1" applyFont="1" applyAlignment="1">
      <alignment vertical="center"/>
    </xf>
    <xf numFmtId="200" fontId="11" fillId="0" borderId="0" xfId="0" applyNumberFormat="1" applyFont="1" applyFill="1" applyBorder="1" applyAlignment="1">
      <alignment vertical="center"/>
    </xf>
    <xf numFmtId="0" fontId="13" fillId="0" borderId="0" xfId="16" applyFont="1" applyAlignment="1">
      <alignment vertical="center"/>
    </xf>
    <xf numFmtId="0" fontId="14" fillId="0" borderId="0" xfId="16" applyFont="1" applyAlignment="1">
      <alignment vertical="center"/>
    </xf>
    <xf numFmtId="200" fontId="13" fillId="0" borderId="0" xfId="16" applyNumberFormat="1" applyFont="1" applyFill="1" applyBorder="1" applyAlignment="1">
      <alignment vertical="center"/>
    </xf>
    <xf numFmtId="0" fontId="15" fillId="0" borderId="0" xfId="0" applyFont="1" applyFill="1" applyBorder="1" applyAlignment="1">
      <alignment vertical="center"/>
    </xf>
    <xf numFmtId="0" fontId="13" fillId="0" borderId="0" xfId="16" applyFont="1" applyAlignment="1">
      <alignment horizontal="right" vertical="center"/>
    </xf>
    <xf numFmtId="200" fontId="13" fillId="0" borderId="0" xfId="16" applyNumberFormat="1" applyFont="1" applyAlignment="1">
      <alignment vertical="center"/>
    </xf>
    <xf numFmtId="0" fontId="1" fillId="0" borderId="0" xfId="24" applyFont="1" applyFill="1" applyAlignment="1">
      <alignment horizontal="left" vertical="center"/>
      <protection/>
    </xf>
    <xf numFmtId="0" fontId="1" fillId="0" borderId="0" xfId="29" applyFont="1" applyFill="1" applyAlignment="1">
      <alignment horizontal="left" vertical="center"/>
      <protection/>
    </xf>
    <xf numFmtId="0" fontId="1" fillId="0" borderId="0" xfId="22" applyFont="1" applyBorder="1" applyAlignment="1">
      <alignment horizontal="left" vertical="center"/>
      <protection/>
    </xf>
    <xf numFmtId="0" fontId="1" fillId="0" borderId="0" xfId="27" applyFont="1" applyFill="1" applyAlignment="1">
      <alignment horizontal="left" vertical="center"/>
      <protection/>
    </xf>
    <xf numFmtId="0" fontId="2" fillId="0" borderId="0" xfId="25" applyFont="1" applyFill="1" applyAlignment="1">
      <alignment horizontal="right" vertical="center"/>
      <protection/>
    </xf>
    <xf numFmtId="200" fontId="1" fillId="0" borderId="0" xfId="0" applyNumberFormat="1" applyFont="1" applyAlignment="1">
      <alignment horizontal="distributed" vertical="center"/>
    </xf>
    <xf numFmtId="0" fontId="12" fillId="0" borderId="0" xfId="0" applyFont="1" applyAlignment="1">
      <alignment horizontal="distributed" vertical="center"/>
    </xf>
    <xf numFmtId="0" fontId="15" fillId="0" borderId="0" xfId="29" applyFont="1" applyFill="1" applyAlignment="1">
      <alignment vertical="center"/>
      <protection/>
    </xf>
    <xf numFmtId="0" fontId="15" fillId="0" borderId="0" xfId="0" applyFont="1" applyFill="1" applyAlignment="1">
      <alignment vertical="center"/>
    </xf>
    <xf numFmtId="38" fontId="15" fillId="0" borderId="0" xfId="17" applyFont="1" applyFill="1" applyAlignment="1">
      <alignment vertical="center"/>
    </xf>
    <xf numFmtId="0" fontId="15" fillId="0" borderId="0" xfId="30" applyFont="1" applyFill="1" applyAlignment="1">
      <alignment horizontal="left" vertical="center"/>
      <protection/>
    </xf>
    <xf numFmtId="0" fontId="15" fillId="0" borderId="0" xfId="25" applyFont="1" applyFill="1" applyAlignment="1">
      <alignment vertical="center"/>
      <protection/>
    </xf>
    <xf numFmtId="0" fontId="15" fillId="0" borderId="0" xfId="28" applyFont="1" applyFill="1" applyAlignment="1">
      <alignment horizontal="left" vertical="center"/>
      <protection/>
    </xf>
    <xf numFmtId="0" fontId="15" fillId="0" borderId="0" xfId="28" applyFont="1" applyFill="1" applyAlignment="1">
      <alignment vertical="center"/>
      <protection/>
    </xf>
    <xf numFmtId="49" fontId="15" fillId="0" borderId="0" xfId="17" applyNumberFormat="1" applyFont="1" applyFill="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27" applyFont="1" applyFill="1" applyAlignment="1">
      <alignment horizontal="left" vertical="center"/>
      <protection/>
    </xf>
    <xf numFmtId="0" fontId="15" fillId="0" borderId="0" xfId="27" applyFont="1" applyFill="1" applyAlignment="1">
      <alignment vertical="center"/>
      <protection/>
    </xf>
    <xf numFmtId="0" fontId="15" fillId="0" borderId="0" xfId="29"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alignment vertical="center"/>
      <protection/>
    </xf>
    <xf numFmtId="0" fontId="15" fillId="0" borderId="0" xfId="0" applyFont="1" applyFill="1" applyAlignment="1">
      <alignment horizontal="left" vertical="center"/>
    </xf>
    <xf numFmtId="0" fontId="15" fillId="0" borderId="0" xfId="23" applyFont="1" applyAlignment="1">
      <alignment vertical="center"/>
      <protection/>
    </xf>
    <xf numFmtId="0" fontId="15" fillId="0" borderId="0" xfId="23" applyFont="1" applyAlignment="1">
      <alignment horizontal="center" vertical="center"/>
      <protection/>
    </xf>
    <xf numFmtId="0" fontId="15" fillId="0" borderId="0" xfId="22" applyFont="1" applyBorder="1" applyAlignment="1">
      <alignment horizontal="left" vertical="center"/>
      <protection/>
    </xf>
    <xf numFmtId="0" fontId="15" fillId="0" borderId="0" xfId="22" applyFont="1" applyAlignment="1">
      <alignment vertical="center"/>
      <protection/>
    </xf>
    <xf numFmtId="0" fontId="15" fillId="0" borderId="0" xfId="21" applyFont="1" applyAlignment="1">
      <alignment vertical="center"/>
      <protection/>
    </xf>
    <xf numFmtId="0" fontId="2" fillId="0" borderId="2" xfId="21" applyFont="1" applyBorder="1" applyAlignment="1">
      <alignment horizontal="distributed" vertical="center"/>
      <protection/>
    </xf>
    <xf numFmtId="0" fontId="2" fillId="0" borderId="12" xfId="21" applyFont="1" applyBorder="1" applyAlignment="1">
      <alignment horizontal="distributed" vertical="center"/>
      <protection/>
    </xf>
    <xf numFmtId="0" fontId="2" fillId="0" borderId="16" xfId="21" applyFont="1" applyBorder="1" applyAlignment="1">
      <alignment horizontal="center" vertical="center"/>
      <protection/>
    </xf>
    <xf numFmtId="0" fontId="2" fillId="0" borderId="17" xfId="21" applyFont="1" applyBorder="1" applyAlignment="1">
      <alignment horizontal="distributed" vertical="center"/>
      <protection/>
    </xf>
    <xf numFmtId="0" fontId="2" fillId="0" borderId="18" xfId="21" applyFont="1" applyBorder="1" applyAlignment="1">
      <alignment horizontal="distributed" vertical="center"/>
      <protection/>
    </xf>
    <xf numFmtId="0" fontId="2" fillId="0" borderId="17" xfId="24" applyNumberFormat="1" applyFont="1" applyFill="1" applyBorder="1" applyAlignment="1">
      <alignment horizontal="center" vertical="center" wrapText="1"/>
      <protection/>
    </xf>
    <xf numFmtId="0" fontId="2" fillId="0" borderId="17" xfId="24" applyFont="1" applyFill="1" applyBorder="1" applyAlignment="1">
      <alignment horizontal="center" vertical="center" wrapText="1"/>
      <protection/>
    </xf>
    <xf numFmtId="0" fontId="2" fillId="0" borderId="24" xfId="24" applyFont="1" applyFill="1" applyBorder="1" applyAlignment="1">
      <alignment horizontal="center" vertical="center" wrapText="1"/>
      <protection/>
    </xf>
    <xf numFmtId="0" fontId="2" fillId="0" borderId="9" xfId="24" applyNumberFormat="1" applyFont="1" applyFill="1" applyBorder="1" applyAlignment="1">
      <alignment horizontal="center" vertical="center" wrapText="1"/>
      <protection/>
    </xf>
    <xf numFmtId="0" fontId="2" fillId="0" borderId="3" xfId="24" applyFont="1" applyFill="1" applyBorder="1" applyAlignment="1">
      <alignment horizontal="center" vertical="center" wrapText="1"/>
      <protection/>
    </xf>
    <xf numFmtId="0" fontId="2" fillId="0" borderId="5" xfId="24" applyNumberFormat="1" applyFont="1" applyFill="1" applyBorder="1" applyAlignment="1">
      <alignment horizontal="justify" vertical="center" wrapText="1"/>
      <protection/>
    </xf>
    <xf numFmtId="0" fontId="2" fillId="0" borderId="5" xfId="24" applyNumberFormat="1" applyFont="1" applyFill="1" applyBorder="1" applyAlignment="1">
      <alignment horizontal="center" vertical="center" wrapText="1"/>
      <protection/>
    </xf>
    <xf numFmtId="3" fontId="2" fillId="0" borderId="0" xfId="24" applyNumberFormat="1" applyFont="1" applyFill="1" applyBorder="1" applyAlignment="1">
      <alignment horizontal="right" vertical="center" wrapText="1"/>
      <protection/>
    </xf>
    <xf numFmtId="181" fontId="2" fillId="0" borderId="0" xfId="24" applyNumberFormat="1" applyFont="1" applyFill="1" applyBorder="1" applyAlignment="1">
      <alignment horizontal="right" vertical="center" wrapText="1"/>
      <protection/>
    </xf>
    <xf numFmtId="0" fontId="10" fillId="0" borderId="5" xfId="24" applyNumberFormat="1" applyFont="1" applyFill="1" applyBorder="1" applyAlignment="1">
      <alignment horizontal="center" vertical="center" wrapText="1"/>
      <protection/>
    </xf>
    <xf numFmtId="3" fontId="10" fillId="0" borderId="0" xfId="24" applyNumberFormat="1" applyFont="1" applyFill="1" applyBorder="1" applyAlignment="1">
      <alignment horizontal="right" vertical="center" wrapText="1"/>
      <protection/>
    </xf>
    <xf numFmtId="3" fontId="10" fillId="0" borderId="0" xfId="24" applyNumberFormat="1" applyFont="1" applyFill="1" applyBorder="1" applyAlignment="1">
      <alignment horizontal="right" vertical="center" wrapText="1"/>
      <protection/>
    </xf>
    <xf numFmtId="0" fontId="2" fillId="0" borderId="0" xfId="24" applyFont="1" applyFill="1" applyBorder="1" applyAlignment="1">
      <alignment horizontal="right" vertical="center" wrapText="1"/>
      <protection/>
    </xf>
    <xf numFmtId="0" fontId="2" fillId="0" borderId="0" xfId="24" applyNumberFormat="1" applyFont="1" applyFill="1" applyBorder="1" applyAlignment="1">
      <alignment horizontal="center" vertical="center" wrapText="1"/>
      <protection/>
    </xf>
    <xf numFmtId="0" fontId="2" fillId="0" borderId="7" xfId="24" applyFont="1" applyFill="1" applyBorder="1" applyAlignment="1">
      <alignment horizontal="right" vertical="center" wrapText="1"/>
      <protection/>
    </xf>
    <xf numFmtId="0" fontId="10" fillId="0" borderId="7" xfId="24" applyFont="1" applyFill="1" applyBorder="1" applyAlignment="1">
      <alignment horizontal="right" vertical="center" wrapText="1"/>
      <protection/>
    </xf>
    <xf numFmtId="0" fontId="2" fillId="0" borderId="11" xfId="24" applyNumberFormat="1" applyFont="1" applyFill="1" applyBorder="1" applyAlignment="1">
      <alignment horizontal="center" vertical="center" wrapText="1"/>
      <protection/>
    </xf>
    <xf numFmtId="0" fontId="2" fillId="0" borderId="15" xfId="24" applyFont="1" applyFill="1" applyBorder="1" applyAlignment="1">
      <alignment horizontal="right" vertical="center" wrapText="1"/>
      <protection/>
    </xf>
    <xf numFmtId="3" fontId="2" fillId="0" borderId="4" xfId="24" applyNumberFormat="1" applyFont="1" applyFill="1" applyBorder="1" applyAlignment="1">
      <alignment horizontal="right" vertical="center" wrapText="1"/>
      <protection/>
    </xf>
    <xf numFmtId="0" fontId="5" fillId="0" borderId="0" xfId="24" applyFont="1" applyFill="1" applyBorder="1" applyAlignment="1">
      <alignment horizontal="left" vertical="center"/>
      <protection/>
    </xf>
    <xf numFmtId="0" fontId="5" fillId="0" borderId="0" xfId="24" applyFont="1" applyFill="1" applyAlignment="1">
      <alignment horizontal="left" vertical="center"/>
      <protection/>
    </xf>
    <xf numFmtId="0" fontId="2" fillId="0" borderId="0" xfId="24" applyNumberFormat="1" applyFont="1" applyFill="1" applyAlignment="1">
      <alignment horizontal="justify" vertical="center"/>
      <protection/>
    </xf>
    <xf numFmtId="0" fontId="2" fillId="0" borderId="2" xfId="29" applyFont="1" applyFill="1" applyBorder="1" applyAlignment="1">
      <alignment horizontal="center" vertical="center" wrapText="1"/>
      <protection/>
    </xf>
    <xf numFmtId="38" fontId="2" fillId="0" borderId="2" xfId="17" applyFont="1" applyFill="1" applyBorder="1" applyAlignment="1">
      <alignment horizontal="center" vertical="center" wrapText="1"/>
    </xf>
    <xf numFmtId="0" fontId="2" fillId="0" borderId="5" xfId="29" applyFont="1" applyFill="1" applyBorder="1" applyAlignment="1">
      <alignment horizontal="center" vertical="center" wrapText="1"/>
      <protection/>
    </xf>
    <xf numFmtId="3" fontId="2" fillId="0" borderId="14" xfId="29" applyNumberFormat="1" applyFont="1" applyFill="1" applyBorder="1" applyAlignment="1">
      <alignment horizontal="right" vertical="center" wrapText="1"/>
      <protection/>
    </xf>
    <xf numFmtId="3" fontId="2" fillId="0" borderId="3" xfId="29" applyNumberFormat="1" applyFont="1" applyFill="1" applyBorder="1" applyAlignment="1">
      <alignment horizontal="right" vertical="center" wrapText="1"/>
      <protection/>
    </xf>
    <xf numFmtId="195" fontId="2" fillId="0" borderId="3" xfId="29" applyNumberFormat="1" applyFont="1" applyFill="1" applyBorder="1" applyAlignment="1">
      <alignment vertical="center"/>
      <protection/>
    </xf>
    <xf numFmtId="3" fontId="2" fillId="0" borderId="7" xfId="29" applyNumberFormat="1" applyFont="1" applyFill="1" applyBorder="1" applyAlignment="1">
      <alignment horizontal="right" vertical="center" wrapText="1"/>
      <protection/>
    </xf>
    <xf numFmtId="3" fontId="2" fillId="0" borderId="0" xfId="29" applyNumberFormat="1" applyFont="1" applyFill="1" applyBorder="1" applyAlignment="1">
      <alignment horizontal="right" vertical="center" wrapText="1"/>
      <protection/>
    </xf>
    <xf numFmtId="195" fontId="2" fillId="0" borderId="0" xfId="29" applyNumberFormat="1" applyFont="1" applyFill="1" applyBorder="1" applyAlignment="1">
      <alignment vertical="center"/>
      <protection/>
    </xf>
    <xf numFmtId="38" fontId="2" fillId="0" borderId="0" xfId="17" applyFont="1" applyFill="1" applyBorder="1" applyAlignment="1">
      <alignment horizontal="right" vertical="center" wrapText="1"/>
    </xf>
    <xf numFmtId="38" fontId="10" fillId="0" borderId="0" xfId="17" applyFont="1" applyFill="1" applyBorder="1" applyAlignment="1">
      <alignment horizontal="right" vertical="center" wrapText="1"/>
    </xf>
    <xf numFmtId="0" fontId="2" fillId="0" borderId="8" xfId="29" applyFont="1" applyFill="1" applyBorder="1" applyAlignment="1">
      <alignment horizontal="center" vertical="center" wrapText="1"/>
      <protection/>
    </xf>
    <xf numFmtId="3" fontId="2" fillId="0" borderId="13" xfId="29" applyNumberFormat="1" applyFont="1" applyFill="1" applyBorder="1" applyAlignment="1">
      <alignment horizontal="right" vertical="center" wrapText="1"/>
      <protection/>
    </xf>
    <xf numFmtId="3" fontId="2" fillId="0" borderId="10" xfId="29" applyNumberFormat="1" applyFont="1" applyFill="1" applyBorder="1" applyAlignment="1">
      <alignment horizontal="right" vertical="center" wrapText="1"/>
      <protection/>
    </xf>
    <xf numFmtId="195" fontId="2" fillId="0" borderId="10" xfId="29" applyNumberFormat="1" applyFont="1" applyFill="1" applyBorder="1" applyAlignment="1">
      <alignment vertical="center"/>
      <protection/>
    </xf>
    <xf numFmtId="38" fontId="2" fillId="0" borderId="10" xfId="17" applyNumberFormat="1" applyFont="1" applyFill="1" applyBorder="1" applyAlignment="1">
      <alignment vertical="center"/>
    </xf>
    <xf numFmtId="38" fontId="10" fillId="0" borderId="10" xfId="17" applyNumberFormat="1" applyFont="1" applyFill="1" applyBorder="1" applyAlignment="1">
      <alignment vertical="center"/>
    </xf>
    <xf numFmtId="0" fontId="2" fillId="0" borderId="11" xfId="29" applyFont="1" applyFill="1" applyBorder="1" applyAlignment="1">
      <alignment horizontal="center" vertical="center" wrapText="1"/>
      <protection/>
    </xf>
    <xf numFmtId="3" fontId="2" fillId="0" borderId="15" xfId="29" applyNumberFormat="1" applyFont="1" applyFill="1" applyBorder="1" applyAlignment="1">
      <alignment horizontal="right" vertical="center" wrapText="1"/>
      <protection/>
    </xf>
    <xf numFmtId="3" fontId="2" fillId="0" borderId="4" xfId="29" applyNumberFormat="1" applyFont="1" applyFill="1" applyBorder="1" applyAlignment="1">
      <alignment horizontal="right" vertical="center" wrapText="1"/>
      <protection/>
    </xf>
    <xf numFmtId="195" fontId="2" fillId="0" borderId="4" xfId="29" applyNumberFormat="1" applyFont="1" applyFill="1" applyBorder="1" applyAlignment="1">
      <alignment vertical="center"/>
      <protection/>
    </xf>
    <xf numFmtId="0" fontId="5" fillId="0" borderId="1" xfId="29" applyFont="1" applyFill="1" applyBorder="1" applyAlignment="1">
      <alignment vertical="center"/>
      <protection/>
    </xf>
    <xf numFmtId="0" fontId="2" fillId="0" borderId="1" xfId="0" applyFont="1" applyFill="1" applyBorder="1" applyAlignment="1">
      <alignment vertical="center"/>
    </xf>
    <xf numFmtId="0" fontId="2" fillId="0" borderId="0" xfId="29" applyFont="1" applyFill="1" applyAlignment="1">
      <alignment vertical="center"/>
      <protection/>
    </xf>
    <xf numFmtId="0" fontId="5" fillId="0" borderId="0" xfId="29" applyFont="1" applyFill="1" applyAlignment="1">
      <alignment vertical="center"/>
      <protection/>
    </xf>
    <xf numFmtId="0" fontId="2" fillId="0" borderId="17" xfId="17" applyNumberFormat="1" applyFont="1" applyFill="1" applyBorder="1" applyAlignment="1">
      <alignment horizontal="center" vertical="center" wrapText="1"/>
    </xf>
    <xf numFmtId="38" fontId="2" fillId="0" borderId="17" xfId="17" applyFont="1" applyFill="1" applyBorder="1" applyAlignment="1">
      <alignment horizontal="center" vertical="center" wrapText="1"/>
    </xf>
    <xf numFmtId="38" fontId="2" fillId="0" borderId="24" xfId="17" applyFont="1" applyFill="1" applyBorder="1" applyAlignment="1">
      <alignment horizontal="center" vertical="center" wrapText="1"/>
    </xf>
    <xf numFmtId="38" fontId="2" fillId="0" borderId="0" xfId="17" applyFont="1" applyFill="1" applyAlignment="1">
      <alignment horizontal="center" vertical="center"/>
    </xf>
    <xf numFmtId="0" fontId="2" fillId="0" borderId="9" xfId="17" applyNumberFormat="1" applyFont="1" applyFill="1" applyBorder="1" applyAlignment="1">
      <alignment horizontal="center" vertical="center" wrapText="1"/>
    </xf>
    <xf numFmtId="38" fontId="2" fillId="0" borderId="3" xfId="17" applyFont="1" applyFill="1" applyBorder="1" applyAlignment="1">
      <alignment horizontal="center" vertical="center" wrapText="1"/>
    </xf>
    <xf numFmtId="0" fontId="2" fillId="0" borderId="5" xfId="17" applyNumberFormat="1" applyFont="1" applyFill="1" applyBorder="1" applyAlignment="1">
      <alignment horizontal="center" vertical="center" wrapText="1"/>
    </xf>
    <xf numFmtId="0" fontId="2" fillId="0" borderId="12" xfId="21" applyFont="1" applyBorder="1" applyAlignment="1">
      <alignment horizontal="center" vertical="center"/>
      <protection/>
    </xf>
    <xf numFmtId="0" fontId="2" fillId="0" borderId="2" xfId="21" applyFont="1" applyBorder="1" applyAlignment="1">
      <alignment horizontal="center" vertical="center" wrapText="1"/>
      <protection/>
    </xf>
    <xf numFmtId="0" fontId="2" fillId="0" borderId="23" xfId="21" applyFont="1" applyBorder="1" applyAlignment="1">
      <alignment horizontal="center" vertical="center"/>
      <protection/>
    </xf>
    <xf numFmtId="38" fontId="2" fillId="0" borderId="0" xfId="17" applyFont="1" applyFill="1" applyBorder="1" applyAlignment="1">
      <alignment horizontal="center" vertical="center" wrapText="1"/>
    </xf>
    <xf numFmtId="0" fontId="10" fillId="0" borderId="5" xfId="17" applyNumberFormat="1" applyFont="1" applyFill="1" applyBorder="1" applyAlignment="1">
      <alignment horizontal="center" vertical="center" wrapText="1"/>
    </xf>
    <xf numFmtId="38" fontId="10" fillId="0" borderId="0" xfId="17" applyFont="1" applyFill="1" applyAlignment="1">
      <alignment horizontal="right" vertical="center"/>
    </xf>
    <xf numFmtId="188" fontId="2" fillId="0" borderId="0" xfId="17" applyNumberFormat="1" applyFont="1" applyFill="1" applyBorder="1" applyAlignment="1">
      <alignment horizontal="right" vertical="center" wrapText="1"/>
    </xf>
    <xf numFmtId="38" fontId="16" fillId="0" borderId="0" xfId="17" applyFont="1" applyFill="1" applyAlignment="1">
      <alignment horizontal="left" vertical="center"/>
    </xf>
    <xf numFmtId="188" fontId="10" fillId="0" borderId="0" xfId="17" applyNumberFormat="1" applyFont="1" applyFill="1" applyBorder="1" applyAlignment="1">
      <alignment horizontal="right" vertical="center" wrapText="1"/>
    </xf>
    <xf numFmtId="38" fontId="17" fillId="0" borderId="0" xfId="17" applyFont="1" applyFill="1" applyAlignment="1">
      <alignment horizontal="left" vertical="center"/>
    </xf>
    <xf numFmtId="183" fontId="2" fillId="0" borderId="0" xfId="17" applyNumberFormat="1" applyFont="1" applyFill="1" applyBorder="1" applyAlignment="1">
      <alignment horizontal="right" vertical="center" wrapText="1"/>
    </xf>
    <xf numFmtId="38" fontId="2" fillId="0" borderId="7" xfId="17" applyFont="1" applyFill="1" applyBorder="1" applyAlignment="1">
      <alignment horizontal="right" vertical="center" wrapText="1"/>
    </xf>
    <xf numFmtId="38" fontId="10" fillId="0" borderId="7" xfId="17" applyFont="1" applyFill="1" applyBorder="1" applyAlignment="1">
      <alignment horizontal="right" vertical="center" wrapText="1"/>
    </xf>
    <xf numFmtId="0" fontId="2" fillId="0" borderId="11" xfId="17" applyNumberFormat="1" applyFont="1" applyFill="1" applyBorder="1" applyAlignment="1">
      <alignment horizontal="center" vertical="center" wrapText="1"/>
    </xf>
    <xf numFmtId="38" fontId="2" fillId="0" borderId="15" xfId="17" applyFont="1" applyFill="1" applyBorder="1" applyAlignment="1">
      <alignment horizontal="right" vertical="center" wrapText="1"/>
    </xf>
    <xf numFmtId="38" fontId="2" fillId="0" borderId="4" xfId="17" applyFont="1" applyFill="1" applyBorder="1" applyAlignment="1">
      <alignment horizontal="right" vertical="center" wrapText="1"/>
    </xf>
    <xf numFmtId="38" fontId="5" fillId="0" borderId="0" xfId="17" applyFont="1" applyFill="1" applyBorder="1" applyAlignment="1">
      <alignment horizontal="left" vertical="center"/>
    </xf>
    <xf numFmtId="38" fontId="2" fillId="0" borderId="0" xfId="17" applyFont="1" applyFill="1" applyBorder="1" applyAlignment="1">
      <alignment horizontal="left" vertical="center"/>
    </xf>
    <xf numFmtId="38" fontId="5" fillId="0" borderId="0" xfId="17" applyFont="1" applyFill="1" applyAlignment="1">
      <alignment horizontal="left" vertical="center"/>
    </xf>
    <xf numFmtId="38" fontId="2" fillId="0" borderId="0" xfId="17" applyFont="1" applyFill="1" applyAlignment="1">
      <alignment horizontal="left" vertical="center"/>
    </xf>
    <xf numFmtId="0" fontId="2" fillId="0" borderId="12" xfId="30" applyFont="1" applyFill="1" applyBorder="1" applyAlignment="1">
      <alignment horizontal="center" vertical="center"/>
      <protection/>
    </xf>
    <xf numFmtId="0" fontId="2" fillId="0" borderId="16" xfId="30" applyFont="1" applyFill="1" applyBorder="1" applyAlignment="1">
      <alignment horizontal="center" vertical="center"/>
      <protection/>
    </xf>
    <xf numFmtId="0" fontId="10" fillId="0" borderId="12" xfId="30" applyFont="1" applyFill="1" applyBorder="1" applyAlignment="1">
      <alignment horizontal="center" vertical="center"/>
      <protection/>
    </xf>
    <xf numFmtId="0" fontId="10" fillId="0" borderId="16" xfId="30" applyFont="1" applyFill="1" applyBorder="1" applyAlignment="1">
      <alignment horizontal="center" vertical="center"/>
      <protection/>
    </xf>
    <xf numFmtId="0" fontId="2" fillId="0" borderId="9" xfId="30" applyFont="1" applyFill="1" applyBorder="1" applyAlignment="1">
      <alignment horizontal="center" vertical="center"/>
      <protection/>
    </xf>
    <xf numFmtId="0" fontId="2" fillId="0" borderId="14" xfId="30" applyFont="1" applyFill="1" applyBorder="1" applyAlignment="1">
      <alignment vertical="center"/>
      <protection/>
    </xf>
    <xf numFmtId="38" fontId="2" fillId="0" borderId="3" xfId="30" applyNumberFormat="1" applyFont="1" applyFill="1" applyBorder="1" applyAlignment="1">
      <alignment vertical="center"/>
      <protection/>
    </xf>
    <xf numFmtId="0" fontId="2" fillId="0" borderId="3" xfId="30" applyFont="1" applyFill="1" applyBorder="1" applyAlignment="1">
      <alignment vertical="center"/>
      <protection/>
    </xf>
    <xf numFmtId="0" fontId="2" fillId="0" borderId="0" xfId="25" applyFont="1" applyFill="1" applyBorder="1" applyAlignment="1">
      <alignment vertical="center"/>
      <protection/>
    </xf>
    <xf numFmtId="0" fontId="10" fillId="0" borderId="0" xfId="25" applyFont="1" applyFill="1" applyBorder="1" applyAlignment="1">
      <alignment vertical="center"/>
      <protection/>
    </xf>
    <xf numFmtId="0" fontId="2" fillId="0" borderId="5" xfId="30" applyFont="1" applyFill="1" applyBorder="1" applyAlignment="1">
      <alignment horizontal="center" vertical="center"/>
      <protection/>
    </xf>
    <xf numFmtId="0" fontId="2" fillId="0" borderId="7" xfId="30" applyFont="1" applyFill="1" applyBorder="1" applyAlignment="1">
      <alignment vertical="center"/>
      <protection/>
    </xf>
    <xf numFmtId="0" fontId="2" fillId="0" borderId="0" xfId="30" applyFont="1" applyFill="1" applyBorder="1" applyAlignment="1">
      <alignment vertical="center"/>
      <protection/>
    </xf>
    <xf numFmtId="38" fontId="2" fillId="0" borderId="0" xfId="17" applyNumberFormat="1" applyFont="1" applyFill="1" applyBorder="1" applyAlignment="1">
      <alignment vertical="center"/>
    </xf>
    <xf numFmtId="0" fontId="10" fillId="0" borderId="0" xfId="26" applyFont="1" applyFill="1" applyAlignment="1">
      <alignment vertical="center"/>
      <protection/>
    </xf>
    <xf numFmtId="38" fontId="10" fillId="0" borderId="0" xfId="26" applyNumberFormat="1" applyFont="1" applyFill="1" applyAlignment="1">
      <alignment vertical="center"/>
      <protection/>
    </xf>
    <xf numFmtId="0" fontId="2" fillId="0" borderId="11" xfId="30" applyFont="1" applyFill="1" applyBorder="1" applyAlignment="1">
      <alignment horizontal="center" vertical="center"/>
      <protection/>
    </xf>
    <xf numFmtId="0" fontId="2" fillId="0" borderId="15" xfId="30" applyFont="1" applyFill="1" applyBorder="1" applyAlignment="1">
      <alignment vertical="center"/>
      <protection/>
    </xf>
    <xf numFmtId="0" fontId="2" fillId="0" borderId="4" xfId="30" applyFont="1" applyFill="1" applyBorder="1" applyAlignment="1">
      <alignment vertical="center"/>
      <protection/>
    </xf>
    <xf numFmtId="38" fontId="2" fillId="0" borderId="4" xfId="17" applyNumberFormat="1" applyFont="1" applyFill="1" applyBorder="1" applyAlignment="1">
      <alignment vertical="center"/>
    </xf>
    <xf numFmtId="0" fontId="10" fillId="0" borderId="4" xfId="26" applyFont="1" applyFill="1" applyBorder="1" applyAlignment="1">
      <alignment vertical="center"/>
      <protection/>
    </xf>
    <xf numFmtId="38" fontId="10" fillId="0" borderId="4" xfId="26" applyNumberFormat="1" applyFont="1" applyFill="1" applyBorder="1" applyAlignment="1">
      <alignment vertical="center"/>
      <protection/>
    </xf>
    <xf numFmtId="0" fontId="5" fillId="0" borderId="1" xfId="30" applyFont="1" applyFill="1" applyBorder="1" applyAlignment="1">
      <alignment vertical="center"/>
      <protection/>
    </xf>
    <xf numFmtId="0" fontId="2" fillId="0" borderId="1" xfId="25" applyFont="1" applyFill="1" applyBorder="1" applyAlignment="1">
      <alignment vertical="center"/>
      <protection/>
    </xf>
    <xf numFmtId="0" fontId="2" fillId="0" borderId="0" xfId="30" applyFont="1" applyFill="1" applyAlignment="1">
      <alignment vertical="center"/>
      <protection/>
    </xf>
    <xf numFmtId="0" fontId="5" fillId="0" borderId="0" xfId="30" applyFont="1" applyFill="1" applyAlignment="1">
      <alignment vertical="center"/>
      <protection/>
    </xf>
    <xf numFmtId="0" fontId="2" fillId="0" borderId="0" xfId="30" applyFont="1" applyFill="1" applyAlignment="1">
      <alignment vertical="center" wrapText="1"/>
      <protection/>
    </xf>
    <xf numFmtId="0" fontId="2" fillId="0" borderId="8" xfId="27" applyFont="1" applyFill="1" applyBorder="1" applyAlignment="1">
      <alignment horizontal="center" vertical="center" wrapText="1"/>
      <protection/>
    </xf>
    <xf numFmtId="0" fontId="2" fillId="0" borderId="2" xfId="21" applyFont="1" applyBorder="1" applyAlignment="1">
      <alignment horizontal="center" vertical="center"/>
      <protection/>
    </xf>
    <xf numFmtId="180" fontId="2" fillId="0" borderId="8" xfId="27" applyNumberFormat="1" applyFont="1" applyFill="1" applyBorder="1" applyAlignment="1">
      <alignment horizontal="center" vertical="center" wrapText="1"/>
      <protection/>
    </xf>
    <xf numFmtId="180" fontId="2" fillId="0" borderId="10" xfId="27" applyNumberFormat="1" applyFont="1" applyFill="1" applyBorder="1" applyAlignment="1">
      <alignment horizontal="center" vertical="center" wrapText="1"/>
      <protection/>
    </xf>
    <xf numFmtId="0" fontId="2" fillId="0" borderId="22" xfId="27" applyFont="1" applyFill="1" applyBorder="1" applyAlignment="1">
      <alignment horizontal="center" vertical="center" wrapText="1"/>
      <protection/>
    </xf>
    <xf numFmtId="0" fontId="2" fillId="0" borderId="0" xfId="27" applyFont="1" applyFill="1" applyBorder="1" applyAlignment="1">
      <alignment horizontal="center" vertical="center" wrapText="1"/>
      <protection/>
    </xf>
    <xf numFmtId="180" fontId="2" fillId="0" borderId="0" xfId="27" applyNumberFormat="1" applyFont="1" applyFill="1" applyBorder="1" applyAlignment="1">
      <alignment horizontal="center" vertical="center" wrapText="1"/>
      <protection/>
    </xf>
    <xf numFmtId="198" fontId="2" fillId="0" borderId="0" xfId="27" applyNumberFormat="1" applyFont="1" applyFill="1" applyBorder="1" applyAlignment="1">
      <alignment horizontal="right" vertical="center" wrapText="1"/>
      <protection/>
    </xf>
    <xf numFmtId="56" fontId="2" fillId="0" borderId="0" xfId="27" applyNumberFormat="1" applyFont="1" applyFill="1" applyBorder="1" applyAlignment="1">
      <alignment horizontal="right" vertical="center" wrapText="1"/>
      <protection/>
    </xf>
    <xf numFmtId="180" fontId="2" fillId="0" borderId="0" xfId="27" applyNumberFormat="1" applyFont="1" applyFill="1" applyBorder="1" applyAlignment="1">
      <alignment horizontal="right" vertical="center" wrapText="1"/>
      <protection/>
    </xf>
    <xf numFmtId="0" fontId="2" fillId="0" borderId="0" xfId="27" applyFont="1" applyFill="1" applyBorder="1" applyAlignment="1">
      <alignment horizontal="right" vertical="center" wrapText="1"/>
      <protection/>
    </xf>
    <xf numFmtId="0" fontId="2" fillId="0" borderId="0" xfId="27" applyFont="1" applyFill="1" applyBorder="1" applyAlignment="1">
      <alignment vertical="center"/>
      <protection/>
    </xf>
    <xf numFmtId="180" fontId="2" fillId="0" borderId="0" xfId="27" applyNumberFormat="1" applyFont="1" applyFill="1" applyBorder="1" applyAlignment="1">
      <alignment horizontal="right" vertical="center"/>
      <protection/>
    </xf>
    <xf numFmtId="49" fontId="2" fillId="0" borderId="0" xfId="27" applyNumberFormat="1" applyFont="1" applyFill="1" applyBorder="1" applyAlignment="1">
      <alignment horizontal="right" vertical="center" wrapText="1"/>
      <protection/>
    </xf>
    <xf numFmtId="198" fontId="2" fillId="0" borderId="0" xfId="27" applyNumberFormat="1" applyFont="1" applyFill="1" applyBorder="1" applyAlignment="1">
      <alignment horizontal="right" vertical="center"/>
      <protection/>
    </xf>
    <xf numFmtId="198" fontId="10" fillId="0" borderId="0" xfId="27" applyNumberFormat="1" applyFont="1" applyFill="1" applyBorder="1" applyAlignment="1">
      <alignment horizontal="right" vertical="center" wrapText="1"/>
      <protection/>
    </xf>
    <xf numFmtId="56" fontId="10" fillId="0" borderId="0" xfId="27" applyNumberFormat="1" applyFont="1" applyFill="1" applyBorder="1" applyAlignment="1">
      <alignment horizontal="right" vertical="center" wrapText="1"/>
      <protection/>
    </xf>
    <xf numFmtId="180" fontId="10" fillId="0" borderId="0" xfId="27" applyNumberFormat="1" applyFont="1" applyFill="1" applyBorder="1" applyAlignment="1">
      <alignment horizontal="right" vertical="center" wrapText="1"/>
      <protection/>
    </xf>
    <xf numFmtId="0" fontId="10" fillId="0" borderId="0" xfId="27" applyFont="1" applyFill="1" applyBorder="1" applyAlignment="1">
      <alignment horizontal="right" vertical="center" wrapText="1"/>
      <protection/>
    </xf>
    <xf numFmtId="0" fontId="10" fillId="0" borderId="0" xfId="27" applyFont="1" applyFill="1" applyBorder="1" applyAlignment="1">
      <alignment vertical="center"/>
      <protection/>
    </xf>
    <xf numFmtId="180" fontId="10" fillId="0" borderId="0" xfId="27" applyNumberFormat="1" applyFont="1" applyFill="1" applyBorder="1" applyAlignment="1">
      <alignment horizontal="right" vertical="center"/>
      <protection/>
    </xf>
    <xf numFmtId="0" fontId="2" fillId="0" borderId="10" xfId="27" applyFont="1" applyFill="1" applyBorder="1" applyAlignment="1">
      <alignment horizontal="right" vertical="center" wrapText="1"/>
      <protection/>
    </xf>
    <xf numFmtId="56" fontId="2" fillId="0" borderId="10" xfId="27" applyNumberFormat="1" applyFont="1" applyFill="1" applyBorder="1" applyAlignment="1">
      <alignment horizontal="right" vertical="center" wrapText="1"/>
      <protection/>
    </xf>
    <xf numFmtId="180" fontId="2" fillId="0" borderId="10" xfId="27" applyNumberFormat="1" applyFont="1" applyFill="1" applyBorder="1" applyAlignment="1">
      <alignment horizontal="right" vertical="center" wrapText="1"/>
      <protection/>
    </xf>
    <xf numFmtId="180" fontId="2" fillId="0" borderId="10" xfId="27" applyNumberFormat="1" applyFont="1" applyFill="1" applyBorder="1" applyAlignment="1">
      <alignment vertical="center"/>
      <protection/>
    </xf>
    <xf numFmtId="0" fontId="2" fillId="0" borderId="10" xfId="27" applyFont="1" applyFill="1" applyBorder="1" applyAlignment="1">
      <alignment vertical="center"/>
      <protection/>
    </xf>
    <xf numFmtId="0" fontId="2" fillId="0" borderId="5" xfId="27" applyFont="1" applyFill="1" applyBorder="1" applyAlignment="1">
      <alignment vertical="center"/>
      <protection/>
    </xf>
    <xf numFmtId="0" fontId="2" fillId="0" borderId="0" xfId="27" applyFont="1" applyFill="1" applyBorder="1" applyAlignment="1">
      <alignment vertical="center" wrapText="1"/>
      <protection/>
    </xf>
    <xf numFmtId="180" fontId="2" fillId="0" borderId="0" xfId="27" applyNumberFormat="1" applyFont="1" applyFill="1" applyBorder="1" applyAlignment="1">
      <alignment vertical="center" wrapText="1"/>
      <protection/>
    </xf>
    <xf numFmtId="180" fontId="2" fillId="0" borderId="0" xfId="27" applyNumberFormat="1" applyFont="1" applyFill="1" applyBorder="1" applyAlignment="1">
      <alignment horizontal="justify" vertical="center" wrapText="1"/>
      <protection/>
    </xf>
    <xf numFmtId="180" fontId="2" fillId="0" borderId="0" xfId="27" applyNumberFormat="1" applyFont="1" applyFill="1" applyBorder="1" applyAlignment="1">
      <alignment vertical="center"/>
      <protection/>
    </xf>
    <xf numFmtId="0" fontId="2" fillId="0" borderId="12" xfId="0" applyFont="1" applyBorder="1" applyAlignment="1">
      <alignment horizontal="center" vertical="center"/>
    </xf>
    <xf numFmtId="0" fontId="2" fillId="0" borderId="0" xfId="27" applyFont="1" applyFill="1" applyBorder="1" applyAlignment="1">
      <alignment horizontal="right" vertical="center"/>
      <protection/>
    </xf>
    <xf numFmtId="0" fontId="2" fillId="0" borderId="0" xfId="27" applyFont="1" applyFill="1" applyBorder="1" applyAlignment="1">
      <alignment horizontal="justify" vertical="center" wrapText="1"/>
      <protection/>
    </xf>
    <xf numFmtId="0" fontId="2" fillId="0" borderId="0" xfId="27" applyFont="1" applyFill="1" applyBorder="1" applyAlignment="1">
      <alignment horizontal="left" vertical="center" wrapText="1"/>
      <protection/>
    </xf>
    <xf numFmtId="198" fontId="2" fillId="0" borderId="0" xfId="27" applyNumberFormat="1" applyFont="1" applyFill="1" applyBorder="1" applyAlignment="1">
      <alignment horizontal="right" vertical="center" wrapText="1"/>
      <protection/>
    </xf>
    <xf numFmtId="0" fontId="2" fillId="0" borderId="0" xfId="27" applyFont="1" applyFill="1" applyBorder="1" applyAlignment="1">
      <alignment horizontal="right" vertical="center" wrapText="1"/>
      <protection/>
    </xf>
    <xf numFmtId="180" fontId="2" fillId="0" borderId="0" xfId="27" applyNumberFormat="1" applyFont="1" applyFill="1" applyBorder="1" applyAlignment="1">
      <alignment horizontal="right" vertical="center" wrapText="1"/>
      <protection/>
    </xf>
    <xf numFmtId="180" fontId="2" fillId="0" borderId="0" xfId="27" applyNumberFormat="1" applyFont="1" applyFill="1" applyBorder="1" applyAlignment="1">
      <alignment vertical="center" wrapText="1"/>
      <protection/>
    </xf>
    <xf numFmtId="180" fontId="2" fillId="0" borderId="0" xfId="27" applyNumberFormat="1" applyFont="1" applyFill="1" applyBorder="1" applyAlignment="1">
      <alignment vertical="center"/>
      <protection/>
    </xf>
    <xf numFmtId="0" fontId="2" fillId="0" borderId="0" xfId="27" applyFont="1" applyFill="1" applyBorder="1" applyAlignment="1">
      <alignment horizontal="right" vertical="center"/>
      <protection/>
    </xf>
    <xf numFmtId="0" fontId="2" fillId="0" borderId="11" xfId="27" applyFont="1" applyFill="1" applyBorder="1" applyAlignment="1">
      <alignment vertical="center"/>
      <protection/>
    </xf>
    <xf numFmtId="0" fontId="2" fillId="0" borderId="4" xfId="27" applyFont="1" applyFill="1" applyBorder="1" applyAlignment="1">
      <alignment horizontal="right" vertical="center" wrapText="1"/>
      <protection/>
    </xf>
    <xf numFmtId="0" fontId="2" fillId="0" borderId="4" xfId="27" applyFont="1" applyFill="1" applyBorder="1" applyAlignment="1">
      <alignment horizontal="justify" vertical="center" wrapText="1"/>
      <protection/>
    </xf>
    <xf numFmtId="180" fontId="2" fillId="0" borderId="4" xfId="27" applyNumberFormat="1" applyFont="1" applyFill="1" applyBorder="1" applyAlignment="1">
      <alignment horizontal="right" vertical="center" wrapText="1"/>
      <protection/>
    </xf>
    <xf numFmtId="0" fontId="2" fillId="0" borderId="4" xfId="27" applyFont="1" applyFill="1" applyBorder="1" applyAlignment="1">
      <alignment horizontal="left" vertical="center" wrapText="1"/>
      <protection/>
    </xf>
    <xf numFmtId="0" fontId="2" fillId="0" borderId="4" xfId="27" applyFont="1" applyFill="1" applyBorder="1" applyAlignment="1">
      <alignment vertical="center" wrapText="1"/>
      <protection/>
    </xf>
    <xf numFmtId="180" fontId="2" fillId="0" borderId="4" xfId="27" applyNumberFormat="1" applyFont="1" applyFill="1" applyBorder="1" applyAlignment="1">
      <alignment vertical="center" wrapText="1"/>
      <protection/>
    </xf>
    <xf numFmtId="0" fontId="2" fillId="0" borderId="4" xfId="27" applyFont="1" applyFill="1" applyBorder="1" applyAlignment="1">
      <alignment horizontal="center" vertical="center" wrapText="1"/>
      <protection/>
    </xf>
    <xf numFmtId="180" fontId="2" fillId="0" borderId="4" xfId="27" applyNumberFormat="1" applyFont="1" applyFill="1" applyBorder="1" applyAlignment="1">
      <alignment vertical="center"/>
      <protection/>
    </xf>
    <xf numFmtId="0" fontId="2" fillId="0" borderId="4" xfId="27" applyFont="1" applyFill="1" applyBorder="1" applyAlignment="1">
      <alignment horizontal="right" vertical="center"/>
      <protection/>
    </xf>
    <xf numFmtId="0" fontId="5" fillId="0" borderId="1" xfId="27" applyFont="1" applyFill="1" applyBorder="1" applyAlignment="1">
      <alignment vertical="center"/>
      <protection/>
    </xf>
    <xf numFmtId="0" fontId="2" fillId="0" borderId="1" xfId="27" applyFont="1" applyFill="1" applyBorder="1" applyAlignment="1">
      <alignment vertical="center"/>
      <protection/>
    </xf>
    <xf numFmtId="0" fontId="2" fillId="0" borderId="0" xfId="27" applyFont="1" applyFill="1" applyAlignment="1">
      <alignment horizontal="justify" vertical="center"/>
      <protection/>
    </xf>
    <xf numFmtId="38" fontId="2" fillId="0" borderId="13" xfId="17" applyFont="1" applyFill="1" applyBorder="1" applyAlignment="1">
      <alignment horizontal="center" vertical="center"/>
    </xf>
    <xf numFmtId="38" fontId="10" fillId="0" borderId="3" xfId="17" applyFont="1" applyFill="1" applyBorder="1" applyAlignment="1">
      <alignment vertical="center"/>
    </xf>
    <xf numFmtId="38" fontId="10" fillId="0" borderId="0" xfId="17" applyFont="1" applyFill="1" applyBorder="1" applyAlignment="1">
      <alignment vertical="center"/>
    </xf>
    <xf numFmtId="38" fontId="10" fillId="0" borderId="10" xfId="17" applyFont="1" applyFill="1" applyBorder="1" applyAlignment="1">
      <alignment vertical="center"/>
    </xf>
    <xf numFmtId="38" fontId="10" fillId="0" borderId="3" xfId="17" applyFont="1" applyFill="1" applyBorder="1" applyAlignment="1">
      <alignment horizontal="right" vertical="center"/>
    </xf>
    <xf numFmtId="38" fontId="10" fillId="0" borderId="4" xfId="17" applyFont="1" applyFill="1" applyBorder="1" applyAlignment="1">
      <alignment vertical="center"/>
    </xf>
    <xf numFmtId="38" fontId="2" fillId="0" borderId="16" xfId="17" applyFont="1" applyFill="1" applyBorder="1" applyAlignment="1">
      <alignment horizontal="center" vertical="center"/>
    </xf>
    <xf numFmtId="38" fontId="10" fillId="0" borderId="0" xfId="17" applyFont="1" applyFill="1" applyBorder="1" applyAlignment="1">
      <alignment horizontal="right"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17" xfId="22" applyFont="1" applyBorder="1" applyAlignment="1">
      <alignment horizontal="center" vertical="center"/>
      <protection/>
    </xf>
    <xf numFmtId="0" fontId="2" fillId="0" borderId="18" xfId="22" applyFont="1" applyBorder="1" applyAlignment="1">
      <alignment horizontal="center" vertical="center"/>
      <protection/>
    </xf>
    <xf numFmtId="0" fontId="2" fillId="0" borderId="2" xfId="22" applyFont="1" applyBorder="1" applyAlignment="1">
      <alignment horizontal="center" vertical="center"/>
      <protection/>
    </xf>
    <xf numFmtId="182" fontId="2" fillId="0" borderId="23" xfId="22" applyNumberFormat="1" applyFont="1" applyBorder="1" applyAlignment="1">
      <alignment horizontal="center" vertical="center" wrapText="1"/>
      <protection/>
    </xf>
    <xf numFmtId="182" fontId="2" fillId="0" borderId="16" xfId="22" applyNumberFormat="1" applyFont="1" applyBorder="1" applyAlignment="1">
      <alignment horizontal="center" vertical="center"/>
      <protection/>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10" fillId="0" borderId="7" xfId="24" applyFont="1" applyFill="1" applyBorder="1" applyAlignment="1">
      <alignment horizontal="center" vertical="center" wrapText="1"/>
      <protection/>
    </xf>
    <xf numFmtId="0" fontId="10" fillId="0" borderId="0" xfId="24" applyFont="1" applyFill="1" applyBorder="1" applyAlignment="1">
      <alignment horizontal="center" vertical="center" wrapText="1"/>
      <protection/>
    </xf>
    <xf numFmtId="0" fontId="2" fillId="0" borderId="1" xfId="29" applyFont="1" applyFill="1" applyBorder="1" applyAlignment="1">
      <alignment horizontal="center" vertical="center" wrapText="1"/>
      <protection/>
    </xf>
    <xf numFmtId="0" fontId="2" fillId="0" borderId="17" xfId="29" applyFont="1" applyFill="1" applyBorder="1" applyAlignment="1">
      <alignment horizontal="center" vertical="center" wrapText="1"/>
      <protection/>
    </xf>
    <xf numFmtId="0" fontId="2" fillId="0" borderId="9" xfId="29" applyFont="1" applyFill="1" applyBorder="1" applyAlignment="1">
      <alignment horizontal="center" vertical="center" wrapText="1"/>
      <protection/>
    </xf>
    <xf numFmtId="0" fontId="2" fillId="0" borderId="5" xfId="29" applyFont="1" applyFill="1" applyBorder="1" applyAlignment="1">
      <alignment horizontal="center" vertical="center" wrapText="1"/>
      <protection/>
    </xf>
    <xf numFmtId="0" fontId="2" fillId="0" borderId="8" xfId="29" applyFont="1" applyFill="1" applyBorder="1" applyAlignment="1">
      <alignment horizontal="center" vertical="center" wrapText="1"/>
      <protection/>
    </xf>
    <xf numFmtId="0" fontId="2" fillId="0" borderId="11" xfId="29" applyFont="1" applyFill="1" applyBorder="1" applyAlignment="1">
      <alignment horizontal="center" vertical="center" wrapText="1"/>
      <protection/>
    </xf>
    <xf numFmtId="38" fontId="10" fillId="0" borderId="0" xfId="17" applyFont="1" applyFill="1" applyBorder="1" applyAlignment="1">
      <alignment horizontal="center" vertical="center" wrapText="1"/>
    </xf>
    <xf numFmtId="0" fontId="2" fillId="0" borderId="25" xfId="25" applyFont="1" applyFill="1" applyBorder="1" applyAlignment="1">
      <alignment horizontal="center" vertical="center"/>
      <protection/>
    </xf>
    <xf numFmtId="0" fontId="2" fillId="0" borderId="1" xfId="25" applyFont="1" applyFill="1" applyBorder="1" applyAlignment="1">
      <alignment horizontal="center" vertical="center"/>
      <protection/>
    </xf>
    <xf numFmtId="0" fontId="10" fillId="0" borderId="25" xfId="25" applyFont="1" applyFill="1" applyBorder="1" applyAlignment="1">
      <alignment horizontal="center" vertical="center"/>
      <protection/>
    </xf>
    <xf numFmtId="0" fontId="10" fillId="0" borderId="1" xfId="25" applyFont="1" applyFill="1" applyBorder="1" applyAlignment="1">
      <alignment horizontal="center" vertical="center"/>
      <protection/>
    </xf>
    <xf numFmtId="0" fontId="2" fillId="0" borderId="17" xfId="30" applyFont="1" applyFill="1" applyBorder="1" applyAlignment="1">
      <alignment horizontal="center" vertical="center"/>
      <protection/>
    </xf>
    <xf numFmtId="0" fontId="2" fillId="0" borderId="18" xfId="30" applyFont="1" applyFill="1" applyBorder="1" applyAlignment="1">
      <alignment horizontal="center" vertical="center"/>
      <protection/>
    </xf>
    <xf numFmtId="0" fontId="2" fillId="0" borderId="2" xfId="30" applyFont="1" applyFill="1" applyBorder="1" applyAlignment="1">
      <alignment horizontal="center" vertical="center"/>
      <protection/>
    </xf>
    <xf numFmtId="0" fontId="2" fillId="0" borderId="23" xfId="30" applyFont="1" applyFill="1" applyBorder="1" applyAlignment="1">
      <alignment horizontal="center" vertical="center"/>
      <protection/>
    </xf>
    <xf numFmtId="0" fontId="2" fillId="0" borderId="5" xfId="27" applyFont="1" applyFill="1" applyBorder="1" applyAlignment="1">
      <alignment horizontal="center" vertical="center" wrapText="1"/>
      <protection/>
    </xf>
    <xf numFmtId="180" fontId="2" fillId="0" borderId="25" xfId="27" applyNumberFormat="1" applyFont="1" applyFill="1" applyBorder="1" applyAlignment="1">
      <alignment horizontal="center" vertical="center" wrapText="1"/>
      <protection/>
    </xf>
    <xf numFmtId="180" fontId="2" fillId="0" borderId="13" xfId="27" applyNumberFormat="1" applyFont="1" applyFill="1" applyBorder="1" applyAlignment="1">
      <alignment horizontal="center" vertical="center" wrapText="1"/>
      <protection/>
    </xf>
    <xf numFmtId="0" fontId="2" fillId="0" borderId="1" xfId="27" applyFont="1" applyFill="1" applyBorder="1" applyAlignment="1">
      <alignment horizontal="center" vertical="center" wrapText="1"/>
      <protection/>
    </xf>
    <xf numFmtId="0" fontId="2" fillId="0" borderId="26" xfId="27" applyFont="1" applyFill="1" applyBorder="1" applyAlignment="1">
      <alignment horizontal="center" vertical="center" wrapText="1"/>
      <protection/>
    </xf>
    <xf numFmtId="0" fontId="2" fillId="0" borderId="10" xfId="27" applyFont="1" applyFill="1" applyBorder="1" applyAlignment="1">
      <alignment horizontal="center" vertical="center" wrapText="1"/>
      <protection/>
    </xf>
    <xf numFmtId="0" fontId="2" fillId="0" borderId="8" xfId="27" applyFont="1" applyFill="1" applyBorder="1" applyAlignment="1">
      <alignment horizontal="center" vertical="center" wrapText="1"/>
      <protection/>
    </xf>
    <xf numFmtId="0" fontId="2" fillId="0" borderId="0" xfId="27" applyFont="1" applyFill="1" applyBorder="1" applyAlignment="1">
      <alignment horizontal="center" vertical="center"/>
      <protection/>
    </xf>
    <xf numFmtId="0" fontId="2" fillId="0" borderId="5" xfId="27" applyFont="1" applyFill="1" applyBorder="1" applyAlignment="1">
      <alignment horizontal="center" vertical="center"/>
      <protection/>
    </xf>
    <xf numFmtId="0" fontId="2" fillId="0" borderId="23" xfId="27" applyFont="1" applyFill="1" applyBorder="1" applyAlignment="1">
      <alignment horizontal="center" vertical="center" wrapText="1"/>
      <protection/>
    </xf>
    <xf numFmtId="0" fontId="2" fillId="0" borderId="24" xfId="27" applyFont="1" applyFill="1" applyBorder="1" applyAlignment="1">
      <alignment horizontal="center" vertical="center" wrapText="1"/>
      <protection/>
    </xf>
    <xf numFmtId="0" fontId="2" fillId="0" borderId="17" xfId="27" applyFont="1" applyFill="1" applyBorder="1" applyAlignment="1">
      <alignment horizontal="center" vertical="center" wrapText="1"/>
      <protection/>
    </xf>
    <xf numFmtId="0" fontId="2" fillId="0" borderId="23" xfId="27" applyFont="1" applyFill="1" applyBorder="1" applyAlignment="1">
      <alignment horizontal="center" vertical="center" shrinkToFit="1"/>
      <protection/>
    </xf>
    <xf numFmtId="0" fontId="2" fillId="0" borderId="17" xfId="27" applyFont="1" applyFill="1" applyBorder="1" applyAlignment="1">
      <alignment horizontal="center" vertical="center" shrinkToFit="1"/>
      <protection/>
    </xf>
    <xf numFmtId="0" fontId="2" fillId="0" borderId="3" xfId="27" applyFont="1" applyFill="1" applyBorder="1" applyAlignment="1">
      <alignment horizontal="center" vertical="center"/>
      <protection/>
    </xf>
    <xf numFmtId="0" fontId="2" fillId="0" borderId="9" xfId="0" applyFont="1" applyFill="1" applyBorder="1" applyAlignment="1">
      <alignment horizontal="center" vertical="center"/>
    </xf>
    <xf numFmtId="0" fontId="10" fillId="0" borderId="0" xfId="27" applyFont="1" applyFill="1" applyBorder="1" applyAlignment="1">
      <alignment horizontal="center" vertical="center"/>
      <protection/>
    </xf>
    <xf numFmtId="0" fontId="10" fillId="0" borderId="5" xfId="27" applyFont="1" applyFill="1" applyBorder="1" applyAlignment="1">
      <alignment horizontal="center" vertical="center"/>
      <protection/>
    </xf>
    <xf numFmtId="0" fontId="2" fillId="0" borderId="10" xfId="27" applyFont="1" applyFill="1" applyBorder="1" applyAlignment="1">
      <alignment horizontal="center" vertical="center"/>
      <protection/>
    </xf>
    <xf numFmtId="0" fontId="2" fillId="0" borderId="8" xfId="27" applyFont="1" applyFill="1" applyBorder="1" applyAlignment="1">
      <alignment horizontal="center" vertical="center"/>
      <protection/>
    </xf>
    <xf numFmtId="0" fontId="2" fillId="0" borderId="26" xfId="28" applyFont="1" applyFill="1" applyBorder="1" applyAlignment="1">
      <alignment horizontal="center" vertical="center" wrapText="1"/>
      <protection/>
    </xf>
    <xf numFmtId="0" fontId="2" fillId="0" borderId="5" xfId="28" applyFont="1" applyFill="1" applyBorder="1" applyAlignment="1">
      <alignment horizontal="center" vertical="center" wrapText="1"/>
      <protection/>
    </xf>
    <xf numFmtId="0" fontId="2" fillId="0" borderId="25" xfId="28" applyFont="1" applyFill="1" applyBorder="1" applyAlignment="1">
      <alignment horizontal="center" vertical="center" wrapText="1"/>
      <protection/>
    </xf>
    <xf numFmtId="0" fontId="2" fillId="0" borderId="7" xfId="28" applyFont="1" applyFill="1" applyBorder="1" applyAlignment="1">
      <alignment horizontal="center" vertical="center" wrapText="1"/>
      <protection/>
    </xf>
    <xf numFmtId="0" fontId="2" fillId="0" borderId="13" xfId="28" applyFont="1" applyFill="1" applyBorder="1" applyAlignment="1">
      <alignment horizontal="center" vertical="center" wrapText="1"/>
      <protection/>
    </xf>
    <xf numFmtId="0" fontId="2" fillId="0" borderId="8" xfId="28" applyFont="1" applyFill="1" applyBorder="1" applyAlignment="1">
      <alignment horizontal="center" vertical="center" wrapText="1"/>
      <protection/>
    </xf>
    <xf numFmtId="0" fontId="2" fillId="0" borderId="27" xfId="28" applyFont="1" applyFill="1" applyBorder="1" applyAlignment="1">
      <alignment horizontal="center" vertical="center" wrapText="1"/>
      <protection/>
    </xf>
    <xf numFmtId="0" fontId="2" fillId="0" borderId="6" xfId="28" applyFont="1" applyFill="1" applyBorder="1" applyAlignment="1">
      <alignment horizontal="center" vertical="center" wrapText="1"/>
      <protection/>
    </xf>
    <xf numFmtId="49" fontId="2" fillId="0" borderId="27" xfId="17" applyNumberFormat="1" applyFont="1" applyFill="1" applyBorder="1" applyAlignment="1">
      <alignment horizontal="center" vertical="center" wrapText="1"/>
    </xf>
    <xf numFmtId="49" fontId="2" fillId="0" borderId="6" xfId="17" applyNumberFormat="1" applyFont="1" applyFill="1" applyBorder="1" applyAlignment="1">
      <alignment horizontal="center" vertical="center" wrapText="1"/>
    </xf>
    <xf numFmtId="38" fontId="2" fillId="0" borderId="25" xfId="17" applyFont="1" applyFill="1" applyBorder="1" applyAlignment="1">
      <alignment horizontal="center" vertical="center" wrapText="1"/>
    </xf>
    <xf numFmtId="38" fontId="2" fillId="0" borderId="1" xfId="17" applyFont="1" applyFill="1" applyBorder="1" applyAlignment="1">
      <alignment horizontal="center" vertical="center" wrapText="1"/>
    </xf>
    <xf numFmtId="38" fontId="2" fillId="0" borderId="13" xfId="17" applyFont="1" applyFill="1" applyBorder="1" applyAlignment="1">
      <alignment horizontal="center" vertical="center" wrapText="1"/>
    </xf>
    <xf numFmtId="38" fontId="2" fillId="0" borderId="10" xfId="17" applyFont="1" applyFill="1" applyBorder="1" applyAlignment="1">
      <alignment horizontal="center" vertical="center" wrapText="1"/>
    </xf>
    <xf numFmtId="0" fontId="2" fillId="0" borderId="0" xfId="28" applyFont="1" applyFill="1" applyBorder="1" applyAlignment="1">
      <alignment horizontal="left" vertical="center" wrapText="1"/>
      <protection/>
    </xf>
    <xf numFmtId="0" fontId="2" fillId="0" borderId="3" xfId="28" applyFont="1" applyFill="1" applyBorder="1" applyAlignment="1">
      <alignment horizontal="left" vertical="center" wrapText="1"/>
      <protection/>
    </xf>
    <xf numFmtId="0" fontId="2" fillId="0" borderId="10" xfId="28" applyFont="1" applyFill="1" applyBorder="1" applyAlignment="1">
      <alignment horizontal="left" vertical="center" wrapText="1"/>
      <protection/>
    </xf>
    <xf numFmtId="0" fontId="2" fillId="0" borderId="1" xfId="28" applyFont="1" applyFill="1" applyBorder="1" applyAlignment="1">
      <alignment horizontal="center" vertical="center" wrapText="1"/>
      <protection/>
    </xf>
    <xf numFmtId="0" fontId="2" fillId="0" borderId="0" xfId="28" applyFont="1" applyFill="1" applyBorder="1" applyAlignment="1">
      <alignment horizontal="center" vertical="center" wrapText="1"/>
      <protection/>
    </xf>
    <xf numFmtId="0" fontId="2" fillId="0" borderId="27" xfId="28" applyFont="1" applyFill="1" applyBorder="1" applyAlignment="1">
      <alignment horizontal="center" vertical="center" wrapText="1" shrinkToFit="1"/>
      <protection/>
    </xf>
    <xf numFmtId="0" fontId="2" fillId="0" borderId="6" xfId="28" applyFont="1" applyFill="1" applyBorder="1" applyAlignment="1">
      <alignment horizontal="center" vertical="center" wrapText="1" shrinkToFit="1"/>
      <protection/>
    </xf>
    <xf numFmtId="0" fontId="2" fillId="0" borderId="22" xfId="28" applyFont="1" applyFill="1" applyBorder="1" applyAlignment="1">
      <alignment horizontal="center" vertical="center" wrapText="1" shrinkToFit="1"/>
      <protection/>
    </xf>
    <xf numFmtId="49" fontId="2" fillId="0" borderId="27" xfId="28" applyNumberFormat="1" applyFont="1" applyFill="1" applyBorder="1" applyAlignment="1">
      <alignment horizontal="center" vertical="center" wrapText="1"/>
      <protection/>
    </xf>
    <xf numFmtId="49" fontId="2" fillId="0" borderId="6" xfId="28" applyNumberFormat="1" applyFont="1" applyFill="1" applyBorder="1" applyAlignment="1">
      <alignment horizontal="center" vertical="center" wrapText="1"/>
      <protection/>
    </xf>
    <xf numFmtId="0" fontId="2" fillId="0" borderId="4" xfId="28" applyFont="1" applyFill="1" applyBorder="1" applyAlignment="1">
      <alignment horizontal="left" vertical="center" wrapText="1"/>
      <protection/>
    </xf>
  </cellXfs>
  <cellStyles count="18">
    <cellStyle name="Normal" xfId="0"/>
    <cellStyle name="Percent" xfId="15"/>
    <cellStyle name="Hyperlink" xfId="16"/>
    <cellStyle name="Comma [0]" xfId="17"/>
    <cellStyle name="Comma" xfId="18"/>
    <cellStyle name="Currency [0]" xfId="19"/>
    <cellStyle name="Currency" xfId="20"/>
    <cellStyle name="標準_01_02主要山岳　01_03主要池" xfId="21"/>
    <cellStyle name="標準_01_04主要河川" xfId="22"/>
    <cellStyle name="標準_01_05市域の変遷" xfId="23"/>
    <cellStyle name="標準_０１_０７用途地域別地積及び評価額" xfId="24"/>
    <cellStyle name="標準_01_11農地転用状況" xfId="25"/>
    <cellStyle name="標準_01_11農地転用状況_H２２農地転用状況" xfId="26"/>
    <cellStyle name="標準_０１_１２気象状況" xfId="27"/>
    <cellStyle name="標準_01_13地価公示" xfId="28"/>
    <cellStyle name="標準_Sheet1" xfId="29"/>
    <cellStyle name="標準_Sheet1_01_11農地転用状況"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723900" cy="209550"/>
    <xdr:sp>
      <xdr:nvSpPr>
        <xdr:cNvPr id="1" name="TextBox 1"/>
        <xdr:cNvSpPr txBox="1">
          <a:spLocks noChangeArrowheads="1"/>
        </xdr:cNvSpPr>
      </xdr:nvSpPr>
      <xdr:spPr>
        <a:xfrm>
          <a:off x="0" y="7429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明</a:t>
          </a:r>
          <a:r>
            <a:rPr lang="en-US" cap="none" sz="1100" b="0" i="0" u="none" baseline="0">
              <a:latin typeface="Century"/>
              <a:ea typeface="Century"/>
              <a:cs typeface="Century"/>
            </a:rPr>
            <a:t> 22.4.1</a:t>
          </a:r>
        </a:p>
      </xdr:txBody>
    </xdr:sp>
    <xdr:clientData/>
  </xdr:oneCellAnchor>
  <xdr:oneCellAnchor>
    <xdr:from>
      <xdr:col>2</xdr:col>
      <xdr:colOff>0</xdr:colOff>
      <xdr:row>10</xdr:row>
      <xdr:rowOff>0</xdr:rowOff>
    </xdr:from>
    <xdr:ext cx="723900" cy="209550"/>
    <xdr:sp>
      <xdr:nvSpPr>
        <xdr:cNvPr id="2" name="TextBox 2"/>
        <xdr:cNvSpPr txBox="1">
          <a:spLocks noChangeArrowheads="1"/>
        </xdr:cNvSpPr>
      </xdr:nvSpPr>
      <xdr:spPr>
        <a:xfrm>
          <a:off x="1009650" y="247650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明</a:t>
          </a:r>
          <a:r>
            <a:rPr lang="en-US" cap="none" sz="1100" b="0" i="0" u="none" baseline="0">
              <a:latin typeface="Century"/>
              <a:ea typeface="Century"/>
              <a:cs typeface="Century"/>
            </a:rPr>
            <a:t> 25.1.8</a:t>
          </a:r>
        </a:p>
      </xdr:txBody>
    </xdr:sp>
    <xdr:clientData/>
  </xdr:oneCellAnchor>
  <xdr:oneCellAnchor>
    <xdr:from>
      <xdr:col>3</xdr:col>
      <xdr:colOff>257175</xdr:colOff>
      <xdr:row>5</xdr:row>
      <xdr:rowOff>0</xdr:rowOff>
    </xdr:from>
    <xdr:ext cx="752475" cy="209550"/>
    <xdr:sp>
      <xdr:nvSpPr>
        <xdr:cNvPr id="3" name="TextBox 3"/>
        <xdr:cNvSpPr txBox="1">
          <a:spLocks noChangeArrowheads="1"/>
        </xdr:cNvSpPr>
      </xdr:nvSpPr>
      <xdr:spPr>
        <a:xfrm>
          <a:off x="2000250" y="12382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30.4.20</a:t>
          </a:r>
        </a:p>
      </xdr:txBody>
    </xdr:sp>
    <xdr:clientData/>
  </xdr:oneCellAnchor>
  <xdr:oneCellAnchor>
    <xdr:from>
      <xdr:col>3</xdr:col>
      <xdr:colOff>266700</xdr:colOff>
      <xdr:row>11</xdr:row>
      <xdr:rowOff>0</xdr:rowOff>
    </xdr:from>
    <xdr:ext cx="752475" cy="209550"/>
    <xdr:sp>
      <xdr:nvSpPr>
        <xdr:cNvPr id="4" name="TextBox 4"/>
        <xdr:cNvSpPr txBox="1">
          <a:spLocks noChangeArrowheads="1"/>
        </xdr:cNvSpPr>
      </xdr:nvSpPr>
      <xdr:spPr>
        <a:xfrm>
          <a:off x="2009775" y="27241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30.4.10</a:t>
          </a:r>
        </a:p>
      </xdr:txBody>
    </xdr:sp>
    <xdr:clientData/>
  </xdr:oneCellAnchor>
  <xdr:oneCellAnchor>
    <xdr:from>
      <xdr:col>3</xdr:col>
      <xdr:colOff>266700</xdr:colOff>
      <xdr:row>16</xdr:row>
      <xdr:rowOff>0</xdr:rowOff>
    </xdr:from>
    <xdr:ext cx="752475" cy="209550"/>
    <xdr:sp>
      <xdr:nvSpPr>
        <xdr:cNvPr id="5" name="TextBox 5"/>
        <xdr:cNvSpPr txBox="1">
          <a:spLocks noChangeArrowheads="1"/>
        </xdr:cNvSpPr>
      </xdr:nvSpPr>
      <xdr:spPr>
        <a:xfrm>
          <a:off x="2009775" y="396240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30.4.15</a:t>
          </a:r>
        </a:p>
      </xdr:txBody>
    </xdr:sp>
    <xdr:clientData/>
  </xdr:oneCellAnchor>
  <xdr:oneCellAnchor>
    <xdr:from>
      <xdr:col>3</xdr:col>
      <xdr:colOff>266700</xdr:colOff>
      <xdr:row>21</xdr:row>
      <xdr:rowOff>0</xdr:rowOff>
    </xdr:from>
    <xdr:ext cx="752475" cy="209550"/>
    <xdr:sp>
      <xdr:nvSpPr>
        <xdr:cNvPr id="6" name="TextBox 6"/>
        <xdr:cNvSpPr txBox="1">
          <a:spLocks noChangeArrowheads="1"/>
        </xdr:cNvSpPr>
      </xdr:nvSpPr>
      <xdr:spPr>
        <a:xfrm>
          <a:off x="2009775" y="5200650"/>
          <a:ext cx="7524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30.1.1</a:t>
          </a:r>
        </a:p>
      </xdr:txBody>
    </xdr:sp>
    <xdr:clientData/>
  </xdr:oneCellAnchor>
  <xdr:oneCellAnchor>
    <xdr:from>
      <xdr:col>3</xdr:col>
      <xdr:colOff>266700</xdr:colOff>
      <xdr:row>26</xdr:row>
      <xdr:rowOff>133350</xdr:rowOff>
    </xdr:from>
    <xdr:ext cx="752475" cy="219075"/>
    <xdr:sp>
      <xdr:nvSpPr>
        <xdr:cNvPr id="7" name="TextBox 7"/>
        <xdr:cNvSpPr txBox="1">
          <a:spLocks noChangeArrowheads="1"/>
        </xdr:cNvSpPr>
      </xdr:nvSpPr>
      <xdr:spPr>
        <a:xfrm>
          <a:off x="2009775" y="6572250"/>
          <a:ext cx="7524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30.4.15</a:t>
          </a:r>
        </a:p>
      </xdr:txBody>
    </xdr:sp>
    <xdr:clientData/>
  </xdr:oneCellAnchor>
  <xdr:oneCellAnchor>
    <xdr:from>
      <xdr:col>6</xdr:col>
      <xdr:colOff>0</xdr:colOff>
      <xdr:row>21</xdr:row>
      <xdr:rowOff>0</xdr:rowOff>
    </xdr:from>
    <xdr:ext cx="723900" cy="209550"/>
    <xdr:sp>
      <xdr:nvSpPr>
        <xdr:cNvPr id="8" name="TextBox 8"/>
        <xdr:cNvSpPr txBox="1">
          <a:spLocks noChangeArrowheads="1"/>
        </xdr:cNvSpPr>
      </xdr:nvSpPr>
      <xdr:spPr>
        <a:xfrm>
          <a:off x="3028950" y="52006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11</xdr:row>
      <xdr:rowOff>0</xdr:rowOff>
    </xdr:from>
    <xdr:ext cx="723900" cy="209550"/>
    <xdr:sp>
      <xdr:nvSpPr>
        <xdr:cNvPr id="9" name="TextBox 9"/>
        <xdr:cNvSpPr txBox="1">
          <a:spLocks noChangeArrowheads="1"/>
        </xdr:cNvSpPr>
      </xdr:nvSpPr>
      <xdr:spPr>
        <a:xfrm>
          <a:off x="3028950" y="27241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16</xdr:row>
      <xdr:rowOff>0</xdr:rowOff>
    </xdr:from>
    <xdr:ext cx="723900" cy="209550"/>
    <xdr:sp>
      <xdr:nvSpPr>
        <xdr:cNvPr id="10" name="TextBox 10"/>
        <xdr:cNvSpPr txBox="1">
          <a:spLocks noChangeArrowheads="1"/>
        </xdr:cNvSpPr>
      </xdr:nvSpPr>
      <xdr:spPr>
        <a:xfrm>
          <a:off x="3028950" y="396240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35.1.1</a:t>
          </a:r>
        </a:p>
      </xdr:txBody>
    </xdr:sp>
    <xdr:clientData/>
  </xdr:oneCellAnchor>
  <xdr:oneCellAnchor>
    <xdr:from>
      <xdr:col>6</xdr:col>
      <xdr:colOff>0</xdr:colOff>
      <xdr:row>31</xdr:row>
      <xdr:rowOff>0</xdr:rowOff>
    </xdr:from>
    <xdr:ext cx="723900" cy="209550"/>
    <xdr:sp>
      <xdr:nvSpPr>
        <xdr:cNvPr id="11" name="TextBox 11"/>
        <xdr:cNvSpPr txBox="1">
          <a:spLocks noChangeArrowheads="1"/>
        </xdr:cNvSpPr>
      </xdr:nvSpPr>
      <xdr:spPr>
        <a:xfrm>
          <a:off x="3028950" y="76771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35.4.1</a:t>
          </a:r>
        </a:p>
      </xdr:txBody>
    </xdr:sp>
    <xdr:clientData/>
  </xdr:oneCellAnchor>
  <xdr:oneCellAnchor>
    <xdr:from>
      <xdr:col>8</xdr:col>
      <xdr:colOff>0</xdr:colOff>
      <xdr:row>10</xdr:row>
      <xdr:rowOff>0</xdr:rowOff>
    </xdr:from>
    <xdr:ext cx="838200" cy="209550"/>
    <xdr:sp>
      <xdr:nvSpPr>
        <xdr:cNvPr id="12" name="TextBox 12"/>
        <xdr:cNvSpPr txBox="1">
          <a:spLocks noChangeArrowheads="1"/>
        </xdr:cNvSpPr>
      </xdr:nvSpPr>
      <xdr:spPr>
        <a:xfrm>
          <a:off x="4038600" y="2476500"/>
          <a:ext cx="8382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昭</a:t>
          </a:r>
          <a:r>
            <a:rPr lang="en-US" cap="none" sz="1100" b="0" i="0" u="none" baseline="0">
              <a:latin typeface="Century"/>
              <a:ea typeface="Century"/>
              <a:cs typeface="Century"/>
            </a:rPr>
            <a:t> 50.3.28</a:t>
          </a:r>
        </a:p>
      </xdr:txBody>
    </xdr:sp>
    <xdr:clientData/>
  </xdr:oneCellAnchor>
  <xdr:oneCellAnchor>
    <xdr:from>
      <xdr:col>10</xdr:col>
      <xdr:colOff>0</xdr:colOff>
      <xdr:row>21</xdr:row>
      <xdr:rowOff>0</xdr:rowOff>
    </xdr:from>
    <xdr:ext cx="723900" cy="209550"/>
    <xdr:sp>
      <xdr:nvSpPr>
        <xdr:cNvPr id="13" name="TextBox 13"/>
        <xdr:cNvSpPr txBox="1">
          <a:spLocks noChangeArrowheads="1"/>
        </xdr:cNvSpPr>
      </xdr:nvSpPr>
      <xdr:spPr>
        <a:xfrm>
          <a:off x="5048250" y="5200650"/>
          <a:ext cx="72390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明朝"/>
              <a:ea typeface="ＭＳ 明朝"/>
              <a:cs typeface="ＭＳ 明朝"/>
            </a:rPr>
            <a:t>平</a:t>
          </a:r>
          <a:r>
            <a:rPr lang="en-US" cap="none" sz="1100" b="0" i="0" u="none" baseline="0">
              <a:latin typeface="Century"/>
              <a:ea typeface="Century"/>
              <a:cs typeface="Century"/>
            </a:rPr>
            <a:t> 11.4.1</a:t>
          </a:r>
        </a:p>
      </xdr:txBody>
    </xdr:sp>
    <xdr:clientData/>
  </xdr:oneCellAnchor>
  <xdr:oneCellAnchor>
    <xdr:from>
      <xdr:col>0</xdr:col>
      <xdr:colOff>47625</xdr:colOff>
      <xdr:row>4</xdr:row>
      <xdr:rowOff>0</xdr:rowOff>
    </xdr:from>
    <xdr:ext cx="685800" cy="209550"/>
    <xdr:sp>
      <xdr:nvSpPr>
        <xdr:cNvPr id="14" name="TextBox 14"/>
        <xdr:cNvSpPr txBox="1">
          <a:spLocks noChangeArrowheads="1"/>
        </xdr:cNvSpPr>
      </xdr:nvSpPr>
      <xdr:spPr>
        <a:xfrm>
          <a:off x="47625" y="9906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0</xdr:col>
      <xdr:colOff>47625</xdr:colOff>
      <xdr:row>21</xdr:row>
      <xdr:rowOff>0</xdr:rowOff>
    </xdr:from>
    <xdr:ext cx="685800" cy="209550"/>
    <xdr:sp>
      <xdr:nvSpPr>
        <xdr:cNvPr id="15" name="TextBox 15"/>
        <xdr:cNvSpPr txBox="1">
          <a:spLocks noChangeArrowheads="1"/>
        </xdr:cNvSpPr>
      </xdr:nvSpPr>
      <xdr:spPr>
        <a:xfrm>
          <a:off x="47625" y="52006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南河内村</a:t>
          </a:r>
        </a:p>
      </xdr:txBody>
    </xdr:sp>
    <xdr:clientData/>
  </xdr:oneCellAnchor>
  <xdr:oneCellAnchor>
    <xdr:from>
      <xdr:col>8</xdr:col>
      <xdr:colOff>38100</xdr:colOff>
      <xdr:row>11</xdr:row>
      <xdr:rowOff>0</xdr:rowOff>
    </xdr:from>
    <xdr:ext cx="685800" cy="209550"/>
    <xdr:sp>
      <xdr:nvSpPr>
        <xdr:cNvPr id="16" name="TextBox 16"/>
        <xdr:cNvSpPr txBox="1">
          <a:spLocks noChangeArrowheads="1"/>
        </xdr:cNvSpPr>
      </xdr:nvSpPr>
      <xdr:spPr>
        <a:xfrm>
          <a:off x="4076700" y="27241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4</xdr:col>
      <xdr:colOff>38100</xdr:colOff>
      <xdr:row>6</xdr:row>
      <xdr:rowOff>0</xdr:rowOff>
    </xdr:from>
    <xdr:ext cx="685800" cy="209550"/>
    <xdr:sp>
      <xdr:nvSpPr>
        <xdr:cNvPr id="17" name="TextBox 17"/>
        <xdr:cNvSpPr txBox="1">
          <a:spLocks noChangeArrowheads="1"/>
        </xdr:cNvSpPr>
      </xdr:nvSpPr>
      <xdr:spPr>
        <a:xfrm>
          <a:off x="2057400" y="1485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0</xdr:col>
      <xdr:colOff>47625</xdr:colOff>
      <xdr:row>5</xdr:row>
      <xdr:rowOff>0</xdr:rowOff>
    </xdr:from>
    <xdr:ext cx="685800" cy="209550"/>
    <xdr:sp>
      <xdr:nvSpPr>
        <xdr:cNvPr id="18" name="TextBox 18"/>
        <xdr:cNvSpPr txBox="1">
          <a:spLocks noChangeArrowheads="1"/>
        </xdr:cNvSpPr>
      </xdr:nvSpPr>
      <xdr:spPr>
        <a:xfrm>
          <a:off x="47625" y="12382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八上村</a:t>
          </a:r>
        </a:p>
      </xdr:txBody>
    </xdr:sp>
    <xdr:clientData/>
  </xdr:oneCellAnchor>
  <xdr:oneCellAnchor>
    <xdr:from>
      <xdr:col>0</xdr:col>
      <xdr:colOff>47625</xdr:colOff>
      <xdr:row>6</xdr:row>
      <xdr:rowOff>0</xdr:rowOff>
    </xdr:from>
    <xdr:ext cx="685800" cy="209550"/>
    <xdr:sp>
      <xdr:nvSpPr>
        <xdr:cNvPr id="19" name="TextBox 19"/>
        <xdr:cNvSpPr txBox="1">
          <a:spLocks noChangeArrowheads="1"/>
        </xdr:cNvSpPr>
      </xdr:nvSpPr>
      <xdr:spPr>
        <a:xfrm>
          <a:off x="47625" y="1485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畑村</a:t>
          </a:r>
        </a:p>
      </xdr:txBody>
    </xdr:sp>
    <xdr:clientData/>
  </xdr:oneCellAnchor>
  <xdr:oneCellAnchor>
    <xdr:from>
      <xdr:col>0</xdr:col>
      <xdr:colOff>47625</xdr:colOff>
      <xdr:row>7</xdr:row>
      <xdr:rowOff>0</xdr:rowOff>
    </xdr:from>
    <xdr:ext cx="685800" cy="209550"/>
    <xdr:sp>
      <xdr:nvSpPr>
        <xdr:cNvPr id="20" name="TextBox 20"/>
        <xdr:cNvSpPr txBox="1">
          <a:spLocks noChangeArrowheads="1"/>
        </xdr:cNvSpPr>
      </xdr:nvSpPr>
      <xdr:spPr>
        <a:xfrm>
          <a:off x="47625" y="17335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城北村</a:t>
          </a:r>
        </a:p>
      </xdr:txBody>
    </xdr:sp>
    <xdr:clientData/>
  </xdr:oneCellAnchor>
  <xdr:oneCellAnchor>
    <xdr:from>
      <xdr:col>0</xdr:col>
      <xdr:colOff>47625</xdr:colOff>
      <xdr:row>8</xdr:row>
      <xdr:rowOff>0</xdr:rowOff>
    </xdr:from>
    <xdr:ext cx="685800" cy="209550"/>
    <xdr:sp>
      <xdr:nvSpPr>
        <xdr:cNvPr id="21" name="TextBox 21"/>
        <xdr:cNvSpPr txBox="1">
          <a:spLocks noChangeArrowheads="1"/>
        </xdr:cNvSpPr>
      </xdr:nvSpPr>
      <xdr:spPr>
        <a:xfrm>
          <a:off x="47625" y="19812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岡野村</a:t>
          </a:r>
        </a:p>
      </xdr:txBody>
    </xdr:sp>
    <xdr:clientData/>
  </xdr:oneCellAnchor>
  <xdr:oneCellAnchor>
    <xdr:from>
      <xdr:col>0</xdr:col>
      <xdr:colOff>47625</xdr:colOff>
      <xdr:row>11</xdr:row>
      <xdr:rowOff>123825</xdr:rowOff>
    </xdr:from>
    <xdr:ext cx="685800" cy="219075"/>
    <xdr:sp>
      <xdr:nvSpPr>
        <xdr:cNvPr id="22" name="TextBox 22"/>
        <xdr:cNvSpPr txBox="1">
          <a:spLocks noChangeArrowheads="1"/>
        </xdr:cNvSpPr>
      </xdr:nvSpPr>
      <xdr:spPr>
        <a:xfrm>
          <a:off x="47625" y="2847975"/>
          <a:ext cx="685800" cy="219075"/>
        </a:xfrm>
        <a:prstGeom prst="rect">
          <a:avLst/>
        </a:prstGeom>
        <a:solidFill>
          <a:srgbClr val="FFFFFF"/>
        </a:solidFill>
        <a:ln w="9525" cmpd="sng">
          <a:noFill/>
        </a:ln>
      </xdr:spPr>
      <xdr:txBody>
        <a:bodyPr vertOverflow="clip" wrap="square" anchor="ctr"/>
        <a:p>
          <a:pPr algn="dist">
            <a:defRPr/>
          </a:pPr>
          <a:r>
            <a:rPr lang="en-US" cap="none" sz="1100" b="0" i="0" u="none" baseline="0"/>
            <a:t>日置村</a:t>
          </a:r>
        </a:p>
      </xdr:txBody>
    </xdr:sp>
    <xdr:clientData/>
  </xdr:oneCellAnchor>
  <xdr:oneCellAnchor>
    <xdr:from>
      <xdr:col>0</xdr:col>
      <xdr:colOff>47625</xdr:colOff>
      <xdr:row>13</xdr:row>
      <xdr:rowOff>0</xdr:rowOff>
    </xdr:from>
    <xdr:ext cx="685800" cy="209550"/>
    <xdr:sp>
      <xdr:nvSpPr>
        <xdr:cNvPr id="23" name="TextBox 23"/>
        <xdr:cNvSpPr txBox="1">
          <a:spLocks noChangeArrowheads="1"/>
        </xdr:cNvSpPr>
      </xdr:nvSpPr>
      <xdr:spPr>
        <a:xfrm>
          <a:off x="47625" y="32194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雲部村</a:t>
          </a:r>
        </a:p>
      </xdr:txBody>
    </xdr:sp>
    <xdr:clientData/>
  </xdr:oneCellAnchor>
  <xdr:oneCellAnchor>
    <xdr:from>
      <xdr:col>2</xdr:col>
      <xdr:colOff>38100</xdr:colOff>
      <xdr:row>11</xdr:row>
      <xdr:rowOff>0</xdr:rowOff>
    </xdr:from>
    <xdr:ext cx="685800" cy="209550"/>
    <xdr:sp>
      <xdr:nvSpPr>
        <xdr:cNvPr id="24" name="TextBox 24"/>
        <xdr:cNvSpPr txBox="1">
          <a:spLocks noChangeArrowheads="1"/>
        </xdr:cNvSpPr>
      </xdr:nvSpPr>
      <xdr:spPr>
        <a:xfrm>
          <a:off x="1047750" y="27241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日置村</a:t>
          </a:r>
        </a:p>
      </xdr:txBody>
    </xdr:sp>
    <xdr:clientData/>
  </xdr:oneCellAnchor>
  <xdr:oneCellAnchor>
    <xdr:from>
      <xdr:col>2</xdr:col>
      <xdr:colOff>38100</xdr:colOff>
      <xdr:row>12</xdr:row>
      <xdr:rowOff>0</xdr:rowOff>
    </xdr:from>
    <xdr:ext cx="685800" cy="209550"/>
    <xdr:sp>
      <xdr:nvSpPr>
        <xdr:cNvPr id="25" name="TextBox 25"/>
        <xdr:cNvSpPr txBox="1">
          <a:spLocks noChangeArrowheads="1"/>
        </xdr:cNvSpPr>
      </xdr:nvSpPr>
      <xdr:spPr>
        <a:xfrm>
          <a:off x="1047750" y="2971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後川村</a:t>
          </a:r>
        </a:p>
      </xdr:txBody>
    </xdr:sp>
    <xdr:clientData/>
  </xdr:oneCellAnchor>
  <xdr:oneCellAnchor>
    <xdr:from>
      <xdr:col>4</xdr:col>
      <xdr:colOff>38100</xdr:colOff>
      <xdr:row>12</xdr:row>
      <xdr:rowOff>0</xdr:rowOff>
    </xdr:from>
    <xdr:ext cx="685800" cy="209550"/>
    <xdr:sp>
      <xdr:nvSpPr>
        <xdr:cNvPr id="26" name="TextBox 26"/>
        <xdr:cNvSpPr txBox="1">
          <a:spLocks noChangeArrowheads="1"/>
        </xdr:cNvSpPr>
      </xdr:nvSpPr>
      <xdr:spPr>
        <a:xfrm>
          <a:off x="2057400" y="2971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城東村</a:t>
          </a:r>
        </a:p>
      </xdr:txBody>
    </xdr:sp>
    <xdr:clientData/>
  </xdr:oneCellAnchor>
  <xdr:oneCellAnchor>
    <xdr:from>
      <xdr:col>6</xdr:col>
      <xdr:colOff>38100</xdr:colOff>
      <xdr:row>12</xdr:row>
      <xdr:rowOff>9525</xdr:rowOff>
    </xdr:from>
    <xdr:ext cx="685800" cy="209550"/>
    <xdr:sp>
      <xdr:nvSpPr>
        <xdr:cNvPr id="27" name="TextBox 27"/>
        <xdr:cNvSpPr txBox="1">
          <a:spLocks noChangeArrowheads="1"/>
        </xdr:cNvSpPr>
      </xdr:nvSpPr>
      <xdr:spPr>
        <a:xfrm>
          <a:off x="3067050" y="2981325"/>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城東町</a:t>
          </a:r>
        </a:p>
      </xdr:txBody>
    </xdr:sp>
    <xdr:clientData/>
  </xdr:oneCellAnchor>
  <xdr:oneCellAnchor>
    <xdr:from>
      <xdr:col>0</xdr:col>
      <xdr:colOff>47625</xdr:colOff>
      <xdr:row>22</xdr:row>
      <xdr:rowOff>0</xdr:rowOff>
    </xdr:from>
    <xdr:ext cx="685800" cy="209550"/>
    <xdr:sp>
      <xdr:nvSpPr>
        <xdr:cNvPr id="28" name="TextBox 28"/>
        <xdr:cNvSpPr txBox="1">
          <a:spLocks noChangeArrowheads="1"/>
        </xdr:cNvSpPr>
      </xdr:nvSpPr>
      <xdr:spPr>
        <a:xfrm>
          <a:off x="47625"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北河内村</a:t>
          </a:r>
        </a:p>
      </xdr:txBody>
    </xdr:sp>
    <xdr:clientData/>
  </xdr:oneCellAnchor>
  <xdr:oneCellAnchor>
    <xdr:from>
      <xdr:col>0</xdr:col>
      <xdr:colOff>47625</xdr:colOff>
      <xdr:row>23</xdr:row>
      <xdr:rowOff>0</xdr:rowOff>
    </xdr:from>
    <xdr:ext cx="685800" cy="209550"/>
    <xdr:sp>
      <xdr:nvSpPr>
        <xdr:cNvPr id="29" name="TextBox 29"/>
        <xdr:cNvSpPr txBox="1">
          <a:spLocks noChangeArrowheads="1"/>
        </xdr:cNvSpPr>
      </xdr:nvSpPr>
      <xdr:spPr>
        <a:xfrm>
          <a:off x="47625" y="56959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草山村</a:t>
          </a:r>
        </a:p>
      </xdr:txBody>
    </xdr:sp>
    <xdr:clientData/>
  </xdr:oneCellAnchor>
  <xdr:oneCellAnchor>
    <xdr:from>
      <xdr:col>0</xdr:col>
      <xdr:colOff>47625</xdr:colOff>
      <xdr:row>16</xdr:row>
      <xdr:rowOff>0</xdr:rowOff>
    </xdr:from>
    <xdr:ext cx="685800" cy="209550"/>
    <xdr:sp>
      <xdr:nvSpPr>
        <xdr:cNvPr id="30" name="TextBox 30"/>
        <xdr:cNvSpPr txBox="1">
          <a:spLocks noChangeArrowheads="1"/>
        </xdr:cNvSpPr>
      </xdr:nvSpPr>
      <xdr:spPr>
        <a:xfrm>
          <a:off x="47625" y="39624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福住村</a:t>
          </a:r>
        </a:p>
      </xdr:txBody>
    </xdr:sp>
    <xdr:clientData/>
  </xdr:oneCellAnchor>
  <xdr:oneCellAnchor>
    <xdr:from>
      <xdr:col>0</xdr:col>
      <xdr:colOff>47625</xdr:colOff>
      <xdr:row>17</xdr:row>
      <xdr:rowOff>0</xdr:rowOff>
    </xdr:from>
    <xdr:ext cx="685800" cy="209550"/>
    <xdr:sp>
      <xdr:nvSpPr>
        <xdr:cNvPr id="31" name="TextBox 31"/>
        <xdr:cNvSpPr txBox="1">
          <a:spLocks noChangeArrowheads="1"/>
        </xdr:cNvSpPr>
      </xdr:nvSpPr>
      <xdr:spPr>
        <a:xfrm>
          <a:off x="47625"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村雲村</a:t>
          </a:r>
        </a:p>
      </xdr:txBody>
    </xdr:sp>
    <xdr:clientData/>
  </xdr:oneCellAnchor>
  <xdr:oneCellAnchor>
    <xdr:from>
      <xdr:col>0</xdr:col>
      <xdr:colOff>47625</xdr:colOff>
      <xdr:row>18</xdr:row>
      <xdr:rowOff>0</xdr:rowOff>
    </xdr:from>
    <xdr:ext cx="685800" cy="209550"/>
    <xdr:sp>
      <xdr:nvSpPr>
        <xdr:cNvPr id="32" name="TextBox 32"/>
        <xdr:cNvSpPr txBox="1">
          <a:spLocks noChangeArrowheads="1"/>
        </xdr:cNvSpPr>
      </xdr:nvSpPr>
      <xdr:spPr>
        <a:xfrm>
          <a:off x="47625" y="44577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大芋村</a:t>
          </a:r>
        </a:p>
      </xdr:txBody>
    </xdr:sp>
    <xdr:clientData/>
  </xdr:oneCellAnchor>
  <xdr:oneCellAnchor>
    <xdr:from>
      <xdr:col>4</xdr:col>
      <xdr:colOff>38100</xdr:colOff>
      <xdr:row>17</xdr:row>
      <xdr:rowOff>0</xdr:rowOff>
    </xdr:from>
    <xdr:ext cx="685800" cy="209550"/>
    <xdr:sp>
      <xdr:nvSpPr>
        <xdr:cNvPr id="33" name="TextBox 33"/>
        <xdr:cNvSpPr txBox="1">
          <a:spLocks noChangeArrowheads="1"/>
        </xdr:cNvSpPr>
      </xdr:nvSpPr>
      <xdr:spPr>
        <a:xfrm>
          <a:off x="2057400"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多紀村</a:t>
          </a:r>
        </a:p>
      </xdr:txBody>
    </xdr:sp>
    <xdr:clientData/>
  </xdr:oneCellAnchor>
  <xdr:oneCellAnchor>
    <xdr:from>
      <xdr:col>6</xdr:col>
      <xdr:colOff>38100</xdr:colOff>
      <xdr:row>17</xdr:row>
      <xdr:rowOff>0</xdr:rowOff>
    </xdr:from>
    <xdr:ext cx="685800" cy="209550"/>
    <xdr:sp>
      <xdr:nvSpPr>
        <xdr:cNvPr id="34" name="TextBox 34"/>
        <xdr:cNvSpPr txBox="1">
          <a:spLocks noChangeArrowheads="1"/>
        </xdr:cNvSpPr>
      </xdr:nvSpPr>
      <xdr:spPr>
        <a:xfrm>
          <a:off x="3067050" y="42100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多紀町</a:t>
          </a:r>
        </a:p>
      </xdr:txBody>
    </xdr:sp>
    <xdr:clientData/>
  </xdr:oneCellAnchor>
  <xdr:oneCellAnchor>
    <xdr:from>
      <xdr:col>4</xdr:col>
      <xdr:colOff>38100</xdr:colOff>
      <xdr:row>22</xdr:row>
      <xdr:rowOff>0</xdr:rowOff>
    </xdr:from>
    <xdr:ext cx="685800" cy="209550"/>
    <xdr:sp>
      <xdr:nvSpPr>
        <xdr:cNvPr id="35" name="TextBox 35"/>
        <xdr:cNvSpPr txBox="1">
          <a:spLocks noChangeArrowheads="1"/>
        </xdr:cNvSpPr>
      </xdr:nvSpPr>
      <xdr:spPr>
        <a:xfrm>
          <a:off x="2057400"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(西北村)</a:t>
          </a:r>
        </a:p>
      </xdr:txBody>
    </xdr:sp>
    <xdr:clientData/>
  </xdr:oneCellAnchor>
  <xdr:oneCellAnchor>
    <xdr:from>
      <xdr:col>4</xdr:col>
      <xdr:colOff>38100</xdr:colOff>
      <xdr:row>24</xdr:row>
      <xdr:rowOff>0</xdr:rowOff>
    </xdr:from>
    <xdr:ext cx="685800" cy="209550"/>
    <xdr:sp>
      <xdr:nvSpPr>
        <xdr:cNvPr id="36" name="TextBox 36"/>
        <xdr:cNvSpPr txBox="1">
          <a:spLocks noChangeArrowheads="1"/>
        </xdr:cNvSpPr>
      </xdr:nvSpPr>
      <xdr:spPr>
        <a:xfrm>
          <a:off x="2057400" y="59436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西紀村</a:t>
          </a:r>
        </a:p>
      </xdr:txBody>
    </xdr:sp>
    <xdr:clientData/>
  </xdr:oneCellAnchor>
  <xdr:oneCellAnchor>
    <xdr:from>
      <xdr:col>6</xdr:col>
      <xdr:colOff>38100</xdr:colOff>
      <xdr:row>22</xdr:row>
      <xdr:rowOff>0</xdr:rowOff>
    </xdr:from>
    <xdr:ext cx="685800" cy="209550"/>
    <xdr:sp>
      <xdr:nvSpPr>
        <xdr:cNvPr id="37" name="TextBox 37"/>
        <xdr:cNvSpPr txBox="1">
          <a:spLocks noChangeArrowheads="1"/>
        </xdr:cNvSpPr>
      </xdr:nvSpPr>
      <xdr:spPr>
        <a:xfrm>
          <a:off x="3067050"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西紀町</a:t>
          </a:r>
        </a:p>
      </xdr:txBody>
    </xdr:sp>
    <xdr:clientData/>
  </xdr:oneCellAnchor>
  <xdr:oneCellAnchor>
    <xdr:from>
      <xdr:col>0</xdr:col>
      <xdr:colOff>47625</xdr:colOff>
      <xdr:row>26</xdr:row>
      <xdr:rowOff>0</xdr:rowOff>
    </xdr:from>
    <xdr:ext cx="685800" cy="209550"/>
    <xdr:sp>
      <xdr:nvSpPr>
        <xdr:cNvPr id="38" name="TextBox 38"/>
        <xdr:cNvSpPr txBox="1">
          <a:spLocks noChangeArrowheads="1"/>
        </xdr:cNvSpPr>
      </xdr:nvSpPr>
      <xdr:spPr>
        <a:xfrm>
          <a:off x="47625" y="64389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大山村</a:t>
          </a:r>
        </a:p>
      </xdr:txBody>
    </xdr:sp>
    <xdr:clientData/>
  </xdr:oneCellAnchor>
  <xdr:oneCellAnchor>
    <xdr:from>
      <xdr:col>0</xdr:col>
      <xdr:colOff>47625</xdr:colOff>
      <xdr:row>27</xdr:row>
      <xdr:rowOff>0</xdr:rowOff>
    </xdr:from>
    <xdr:ext cx="685800" cy="209550"/>
    <xdr:sp>
      <xdr:nvSpPr>
        <xdr:cNvPr id="39" name="TextBox 39"/>
        <xdr:cNvSpPr txBox="1">
          <a:spLocks noChangeArrowheads="1"/>
        </xdr:cNvSpPr>
      </xdr:nvSpPr>
      <xdr:spPr>
        <a:xfrm>
          <a:off x="47625" y="66865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味間村</a:t>
          </a:r>
        </a:p>
      </xdr:txBody>
    </xdr:sp>
    <xdr:clientData/>
  </xdr:oneCellAnchor>
  <xdr:oneCellAnchor>
    <xdr:from>
      <xdr:col>0</xdr:col>
      <xdr:colOff>47625</xdr:colOff>
      <xdr:row>28</xdr:row>
      <xdr:rowOff>0</xdr:rowOff>
    </xdr:from>
    <xdr:ext cx="685800" cy="209550"/>
    <xdr:sp>
      <xdr:nvSpPr>
        <xdr:cNvPr id="40" name="TextBox 40"/>
        <xdr:cNvSpPr txBox="1">
          <a:spLocks noChangeArrowheads="1"/>
        </xdr:cNvSpPr>
      </xdr:nvSpPr>
      <xdr:spPr>
        <a:xfrm>
          <a:off x="47625" y="69342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城南村</a:t>
          </a:r>
        </a:p>
      </xdr:txBody>
    </xdr:sp>
    <xdr:clientData/>
  </xdr:oneCellAnchor>
  <xdr:oneCellAnchor>
    <xdr:from>
      <xdr:col>0</xdr:col>
      <xdr:colOff>47625</xdr:colOff>
      <xdr:row>29</xdr:row>
      <xdr:rowOff>0</xdr:rowOff>
    </xdr:from>
    <xdr:ext cx="685800" cy="209550"/>
    <xdr:sp>
      <xdr:nvSpPr>
        <xdr:cNvPr id="41" name="TextBox 41"/>
        <xdr:cNvSpPr txBox="1">
          <a:spLocks noChangeArrowheads="1"/>
        </xdr:cNvSpPr>
      </xdr:nvSpPr>
      <xdr:spPr>
        <a:xfrm>
          <a:off x="47625" y="718185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古市村</a:t>
          </a:r>
        </a:p>
      </xdr:txBody>
    </xdr:sp>
    <xdr:clientData/>
  </xdr:oneCellAnchor>
  <xdr:oneCellAnchor>
    <xdr:from>
      <xdr:col>4</xdr:col>
      <xdr:colOff>38100</xdr:colOff>
      <xdr:row>27</xdr:row>
      <xdr:rowOff>133350</xdr:rowOff>
    </xdr:from>
    <xdr:ext cx="685800" cy="219075"/>
    <xdr:sp>
      <xdr:nvSpPr>
        <xdr:cNvPr id="42" name="TextBox 42"/>
        <xdr:cNvSpPr txBox="1">
          <a:spLocks noChangeArrowheads="1"/>
        </xdr:cNvSpPr>
      </xdr:nvSpPr>
      <xdr:spPr>
        <a:xfrm>
          <a:off x="2057400" y="6819900"/>
          <a:ext cx="685800" cy="219075"/>
        </a:xfrm>
        <a:prstGeom prst="rect">
          <a:avLst/>
        </a:prstGeom>
        <a:solidFill>
          <a:srgbClr val="FFFFFF"/>
        </a:solidFill>
        <a:ln w="9525" cmpd="sng">
          <a:noFill/>
        </a:ln>
      </xdr:spPr>
      <xdr:txBody>
        <a:bodyPr vertOverflow="clip" wrap="square" anchor="ctr"/>
        <a:p>
          <a:pPr algn="dist">
            <a:defRPr/>
          </a:pPr>
          <a:r>
            <a:rPr lang="en-US" cap="none" sz="1100" b="0" i="0" u="none" baseline="0"/>
            <a:t>丹南町</a:t>
          </a:r>
        </a:p>
      </xdr:txBody>
    </xdr:sp>
    <xdr:clientData/>
  </xdr:oneCellAnchor>
  <xdr:oneCellAnchor>
    <xdr:from>
      <xdr:col>0</xdr:col>
      <xdr:colOff>47625</xdr:colOff>
      <xdr:row>32</xdr:row>
      <xdr:rowOff>0</xdr:rowOff>
    </xdr:from>
    <xdr:ext cx="685800" cy="209550"/>
    <xdr:sp>
      <xdr:nvSpPr>
        <xdr:cNvPr id="43" name="TextBox 43"/>
        <xdr:cNvSpPr txBox="1">
          <a:spLocks noChangeArrowheads="1"/>
        </xdr:cNvSpPr>
      </xdr:nvSpPr>
      <xdr:spPr>
        <a:xfrm>
          <a:off x="47625" y="7924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今田村</a:t>
          </a:r>
        </a:p>
      </xdr:txBody>
    </xdr:sp>
    <xdr:clientData/>
  </xdr:oneCellAnchor>
  <xdr:oneCellAnchor>
    <xdr:from>
      <xdr:col>6</xdr:col>
      <xdr:colOff>38100</xdr:colOff>
      <xdr:row>32</xdr:row>
      <xdr:rowOff>0</xdr:rowOff>
    </xdr:from>
    <xdr:ext cx="685800" cy="209550"/>
    <xdr:sp>
      <xdr:nvSpPr>
        <xdr:cNvPr id="44" name="TextBox 44"/>
        <xdr:cNvSpPr txBox="1">
          <a:spLocks noChangeArrowheads="1"/>
        </xdr:cNvSpPr>
      </xdr:nvSpPr>
      <xdr:spPr>
        <a:xfrm>
          <a:off x="3067050" y="79248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今田町</a:t>
          </a:r>
        </a:p>
      </xdr:txBody>
    </xdr:sp>
    <xdr:clientData/>
  </xdr:oneCellAnchor>
  <xdr:oneCellAnchor>
    <xdr:from>
      <xdr:col>10</xdr:col>
      <xdr:colOff>28575</xdr:colOff>
      <xdr:row>22</xdr:row>
      <xdr:rowOff>0</xdr:rowOff>
    </xdr:from>
    <xdr:ext cx="685800" cy="209550"/>
    <xdr:sp>
      <xdr:nvSpPr>
        <xdr:cNvPr id="45" name="TextBox 45"/>
        <xdr:cNvSpPr txBox="1">
          <a:spLocks noChangeArrowheads="1"/>
        </xdr:cNvSpPr>
      </xdr:nvSpPr>
      <xdr:spPr>
        <a:xfrm>
          <a:off x="5076825" y="5448300"/>
          <a:ext cx="685800" cy="209550"/>
        </a:xfrm>
        <a:prstGeom prst="rect">
          <a:avLst/>
        </a:prstGeom>
        <a:solidFill>
          <a:srgbClr val="FFFFFF"/>
        </a:solidFill>
        <a:ln w="9525" cmpd="sng">
          <a:noFill/>
        </a:ln>
      </xdr:spPr>
      <xdr:txBody>
        <a:bodyPr vertOverflow="clip" wrap="square" anchor="ctr"/>
        <a:p>
          <a:pPr algn="dist">
            <a:defRPr/>
          </a:pPr>
          <a:r>
            <a:rPr lang="en-US" cap="none" sz="1100" b="0" i="0" u="none" baseline="0"/>
            <a:t>(篠山町)</a:t>
          </a:r>
        </a:p>
      </xdr:txBody>
    </xdr:sp>
    <xdr:clientData/>
  </xdr:oneCellAnchor>
  <xdr:oneCellAnchor>
    <xdr:from>
      <xdr:col>10</xdr:col>
      <xdr:colOff>38100</xdr:colOff>
      <xdr:row>24</xdr:row>
      <xdr:rowOff>0</xdr:rowOff>
    </xdr:from>
    <xdr:ext cx="685800" cy="209550"/>
    <xdr:sp>
      <xdr:nvSpPr>
        <xdr:cNvPr id="46" name="TextBox 46"/>
        <xdr:cNvSpPr txBox="1">
          <a:spLocks noChangeArrowheads="1"/>
        </xdr:cNvSpPr>
      </xdr:nvSpPr>
      <xdr:spPr>
        <a:xfrm>
          <a:off x="5086350" y="5943600"/>
          <a:ext cx="685800" cy="209550"/>
        </a:xfrm>
        <a:prstGeom prst="rect">
          <a:avLst/>
        </a:prstGeom>
        <a:solidFill>
          <a:srgbClr val="FFFFFF"/>
        </a:solidFill>
        <a:ln w="9525" cmpd="sng">
          <a:noFill/>
        </a:ln>
      </xdr:spPr>
      <xdr:txBody>
        <a:bodyPr vertOverflow="clip" wrap="square" anchor="ctr"/>
        <a:p>
          <a:pPr algn="dist">
            <a:defRPr/>
          </a:pPr>
          <a:r>
            <a:rPr lang="en-US" cap="none" sz="1100" b="1" i="0" u="none" baseline="0"/>
            <a:t>篠山市</a:t>
          </a:r>
        </a:p>
      </xdr:txBody>
    </xdr:sp>
    <xdr:clientData/>
  </xdr:oneCellAnchor>
  <xdr:oneCellAnchor>
    <xdr:from>
      <xdr:col>1</xdr:col>
      <xdr:colOff>9525</xdr:colOff>
      <xdr:row>4</xdr:row>
      <xdr:rowOff>104775</xdr:rowOff>
    </xdr:from>
    <xdr:ext cx="266700" cy="0"/>
    <xdr:sp>
      <xdr:nvSpPr>
        <xdr:cNvPr id="47" name="Line 47"/>
        <xdr:cNvSpPr>
          <a:spLocks/>
        </xdr:cNvSpPr>
      </xdr:nvSpPr>
      <xdr:spPr>
        <a:xfrm>
          <a:off x="742950" y="10953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5</xdr:row>
      <xdr:rowOff>104775</xdr:rowOff>
    </xdr:from>
    <xdr:ext cx="266700" cy="0"/>
    <xdr:sp>
      <xdr:nvSpPr>
        <xdr:cNvPr id="48" name="Line 48"/>
        <xdr:cNvSpPr>
          <a:spLocks/>
        </xdr:cNvSpPr>
      </xdr:nvSpPr>
      <xdr:spPr>
        <a:xfrm>
          <a:off x="742950" y="13430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6</xdr:row>
      <xdr:rowOff>104775</xdr:rowOff>
    </xdr:from>
    <xdr:ext cx="1276350" cy="0"/>
    <xdr:sp>
      <xdr:nvSpPr>
        <xdr:cNvPr id="49" name="Line 49"/>
        <xdr:cNvSpPr>
          <a:spLocks/>
        </xdr:cNvSpPr>
      </xdr:nvSpPr>
      <xdr:spPr>
        <a:xfrm>
          <a:off x="742950" y="15906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7</xdr:row>
      <xdr:rowOff>104775</xdr:rowOff>
    </xdr:from>
    <xdr:ext cx="266700" cy="0"/>
    <xdr:sp>
      <xdr:nvSpPr>
        <xdr:cNvPr id="50" name="Line 50"/>
        <xdr:cNvSpPr>
          <a:spLocks/>
        </xdr:cNvSpPr>
      </xdr:nvSpPr>
      <xdr:spPr>
        <a:xfrm>
          <a:off x="742950" y="1838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8</xdr:row>
      <xdr:rowOff>104775</xdr:rowOff>
    </xdr:from>
    <xdr:ext cx="266700" cy="0"/>
    <xdr:sp>
      <xdr:nvSpPr>
        <xdr:cNvPr id="51" name="Line 51"/>
        <xdr:cNvSpPr>
          <a:spLocks/>
        </xdr:cNvSpPr>
      </xdr:nvSpPr>
      <xdr:spPr>
        <a:xfrm>
          <a:off x="742950" y="20859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11</xdr:row>
      <xdr:rowOff>228600</xdr:rowOff>
    </xdr:from>
    <xdr:ext cx="133350" cy="0"/>
    <xdr:sp>
      <xdr:nvSpPr>
        <xdr:cNvPr id="52" name="Line 52"/>
        <xdr:cNvSpPr>
          <a:spLocks/>
        </xdr:cNvSpPr>
      </xdr:nvSpPr>
      <xdr:spPr>
        <a:xfrm>
          <a:off x="742950" y="29527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104775</xdr:rowOff>
    </xdr:from>
    <xdr:ext cx="1133475" cy="0"/>
    <xdr:sp>
      <xdr:nvSpPr>
        <xdr:cNvPr id="53" name="Line 53"/>
        <xdr:cNvSpPr>
          <a:spLocks/>
        </xdr:cNvSpPr>
      </xdr:nvSpPr>
      <xdr:spPr>
        <a:xfrm>
          <a:off x="733425" y="33242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16</xdr:row>
      <xdr:rowOff>104775</xdr:rowOff>
    </xdr:from>
    <xdr:ext cx="266700" cy="0"/>
    <xdr:sp>
      <xdr:nvSpPr>
        <xdr:cNvPr id="54" name="Line 54"/>
        <xdr:cNvSpPr>
          <a:spLocks/>
        </xdr:cNvSpPr>
      </xdr:nvSpPr>
      <xdr:spPr>
        <a:xfrm>
          <a:off x="742950" y="40671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17</xdr:row>
      <xdr:rowOff>104775</xdr:rowOff>
    </xdr:from>
    <xdr:ext cx="1257300" cy="0"/>
    <xdr:sp>
      <xdr:nvSpPr>
        <xdr:cNvPr id="55" name="Line 55"/>
        <xdr:cNvSpPr>
          <a:spLocks/>
        </xdr:cNvSpPr>
      </xdr:nvSpPr>
      <xdr:spPr>
        <a:xfrm>
          <a:off x="742950" y="43148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18</xdr:row>
      <xdr:rowOff>95250</xdr:rowOff>
    </xdr:from>
    <xdr:ext cx="266700" cy="0"/>
    <xdr:sp>
      <xdr:nvSpPr>
        <xdr:cNvPr id="56" name="Line 56"/>
        <xdr:cNvSpPr>
          <a:spLocks/>
        </xdr:cNvSpPr>
      </xdr:nvSpPr>
      <xdr:spPr>
        <a:xfrm>
          <a:off x="742950" y="45529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21</xdr:row>
      <xdr:rowOff>104775</xdr:rowOff>
    </xdr:from>
    <xdr:ext cx="266700" cy="0"/>
    <xdr:sp>
      <xdr:nvSpPr>
        <xdr:cNvPr id="57" name="Line 57"/>
        <xdr:cNvSpPr>
          <a:spLocks/>
        </xdr:cNvSpPr>
      </xdr:nvSpPr>
      <xdr:spPr>
        <a:xfrm>
          <a:off x="742950" y="53054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22</xdr:row>
      <xdr:rowOff>104775</xdr:rowOff>
    </xdr:from>
    <xdr:ext cx="1257300" cy="0"/>
    <xdr:sp>
      <xdr:nvSpPr>
        <xdr:cNvPr id="58" name="Line 58"/>
        <xdr:cNvSpPr>
          <a:spLocks/>
        </xdr:cNvSpPr>
      </xdr:nvSpPr>
      <xdr:spPr>
        <a:xfrm>
          <a:off x="742950" y="55530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23</xdr:row>
      <xdr:rowOff>104775</xdr:rowOff>
    </xdr:from>
    <xdr:ext cx="266700" cy="0"/>
    <xdr:sp>
      <xdr:nvSpPr>
        <xdr:cNvPr id="59" name="Line 59"/>
        <xdr:cNvSpPr>
          <a:spLocks/>
        </xdr:cNvSpPr>
      </xdr:nvSpPr>
      <xdr:spPr>
        <a:xfrm>
          <a:off x="742950" y="58007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27</xdr:row>
      <xdr:rowOff>104775</xdr:rowOff>
    </xdr:from>
    <xdr:ext cx="266700" cy="0"/>
    <xdr:sp>
      <xdr:nvSpPr>
        <xdr:cNvPr id="60" name="Line 60"/>
        <xdr:cNvSpPr>
          <a:spLocks/>
        </xdr:cNvSpPr>
      </xdr:nvSpPr>
      <xdr:spPr>
        <a:xfrm>
          <a:off x="742950" y="6791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28</xdr:row>
      <xdr:rowOff>104775</xdr:rowOff>
    </xdr:from>
    <xdr:ext cx="266700" cy="0"/>
    <xdr:sp>
      <xdr:nvSpPr>
        <xdr:cNvPr id="61" name="Line 61"/>
        <xdr:cNvSpPr>
          <a:spLocks/>
        </xdr:cNvSpPr>
      </xdr:nvSpPr>
      <xdr:spPr>
        <a:xfrm>
          <a:off x="742950" y="70389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11</xdr:row>
      <xdr:rowOff>104775</xdr:rowOff>
    </xdr:from>
    <xdr:ext cx="133350" cy="0"/>
    <xdr:sp>
      <xdr:nvSpPr>
        <xdr:cNvPr id="62" name="Line 62"/>
        <xdr:cNvSpPr>
          <a:spLocks/>
        </xdr:cNvSpPr>
      </xdr:nvSpPr>
      <xdr:spPr>
        <a:xfrm>
          <a:off x="876300"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26</xdr:row>
      <xdr:rowOff>95250</xdr:rowOff>
    </xdr:from>
    <xdr:ext cx="266700" cy="0"/>
    <xdr:sp>
      <xdr:nvSpPr>
        <xdr:cNvPr id="63" name="Line 63"/>
        <xdr:cNvSpPr>
          <a:spLocks/>
        </xdr:cNvSpPr>
      </xdr:nvSpPr>
      <xdr:spPr>
        <a:xfrm>
          <a:off x="742950" y="65341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29</xdr:row>
      <xdr:rowOff>104775</xdr:rowOff>
    </xdr:from>
    <xdr:ext cx="266700" cy="0"/>
    <xdr:sp>
      <xdr:nvSpPr>
        <xdr:cNvPr id="64" name="Line 64"/>
        <xdr:cNvSpPr>
          <a:spLocks/>
        </xdr:cNvSpPr>
      </xdr:nvSpPr>
      <xdr:spPr>
        <a:xfrm>
          <a:off x="742950" y="72866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32</xdr:row>
      <xdr:rowOff>123825</xdr:rowOff>
    </xdr:from>
    <xdr:ext cx="2266950" cy="0"/>
    <xdr:sp>
      <xdr:nvSpPr>
        <xdr:cNvPr id="65" name="Line 65"/>
        <xdr:cNvSpPr>
          <a:spLocks/>
        </xdr:cNvSpPr>
      </xdr:nvSpPr>
      <xdr:spPr>
        <a:xfrm>
          <a:off x="742950" y="8048625"/>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12</xdr:row>
      <xdr:rowOff>104775</xdr:rowOff>
    </xdr:from>
    <xdr:ext cx="133350" cy="0"/>
    <xdr:sp>
      <xdr:nvSpPr>
        <xdr:cNvPr id="66" name="Line 66"/>
        <xdr:cNvSpPr>
          <a:spLocks/>
        </xdr:cNvSpPr>
      </xdr:nvSpPr>
      <xdr:spPr>
        <a:xfrm>
          <a:off x="876300" y="3076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142875</xdr:colOff>
      <xdr:row>11</xdr:row>
      <xdr:rowOff>104775</xdr:rowOff>
    </xdr:from>
    <xdr:ext cx="0" cy="247650"/>
    <xdr:sp>
      <xdr:nvSpPr>
        <xdr:cNvPr id="67" name="Line 67"/>
        <xdr:cNvSpPr>
          <a:spLocks/>
        </xdr:cNvSpPr>
      </xdr:nvSpPr>
      <xdr:spPr>
        <a:xfrm>
          <a:off x="876300" y="28289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xdr:row>
      <xdr:rowOff>104775</xdr:rowOff>
    </xdr:from>
    <xdr:ext cx="0" cy="990600"/>
    <xdr:sp>
      <xdr:nvSpPr>
        <xdr:cNvPr id="68" name="Line 68"/>
        <xdr:cNvSpPr>
          <a:spLocks/>
        </xdr:cNvSpPr>
      </xdr:nvSpPr>
      <xdr:spPr>
        <a:xfrm>
          <a:off x="1009650" y="1095375"/>
          <a:ext cx="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11</xdr:row>
      <xdr:rowOff>114300</xdr:rowOff>
    </xdr:from>
    <xdr:ext cx="133350" cy="0"/>
    <xdr:sp>
      <xdr:nvSpPr>
        <xdr:cNvPr id="69" name="Line 69"/>
        <xdr:cNvSpPr>
          <a:spLocks/>
        </xdr:cNvSpPr>
      </xdr:nvSpPr>
      <xdr:spPr>
        <a:xfrm>
          <a:off x="1743075" y="2838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9525</xdr:colOff>
      <xdr:row>12</xdr:row>
      <xdr:rowOff>114300</xdr:rowOff>
    </xdr:from>
    <xdr:ext cx="266700" cy="0"/>
    <xdr:sp>
      <xdr:nvSpPr>
        <xdr:cNvPr id="70" name="Line 70"/>
        <xdr:cNvSpPr>
          <a:spLocks/>
        </xdr:cNvSpPr>
      </xdr:nvSpPr>
      <xdr:spPr>
        <a:xfrm>
          <a:off x="1752600" y="30861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11</xdr:row>
      <xdr:rowOff>114300</xdr:rowOff>
    </xdr:from>
    <xdr:ext cx="0" cy="485775"/>
    <xdr:sp>
      <xdr:nvSpPr>
        <xdr:cNvPr id="71" name="Line 71"/>
        <xdr:cNvSpPr>
          <a:spLocks/>
        </xdr:cNvSpPr>
      </xdr:nvSpPr>
      <xdr:spPr>
        <a:xfrm>
          <a:off x="1876425" y="28384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12</xdr:row>
      <xdr:rowOff>114300</xdr:rowOff>
    </xdr:from>
    <xdr:ext cx="266700" cy="0"/>
    <xdr:sp>
      <xdr:nvSpPr>
        <xdr:cNvPr id="72" name="Line 72"/>
        <xdr:cNvSpPr>
          <a:spLocks/>
        </xdr:cNvSpPr>
      </xdr:nvSpPr>
      <xdr:spPr>
        <a:xfrm>
          <a:off x="2762250" y="30861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17</xdr:row>
      <xdr:rowOff>114300</xdr:rowOff>
    </xdr:from>
    <xdr:ext cx="266700" cy="0"/>
    <xdr:sp>
      <xdr:nvSpPr>
        <xdr:cNvPr id="73" name="Line 73"/>
        <xdr:cNvSpPr>
          <a:spLocks/>
        </xdr:cNvSpPr>
      </xdr:nvSpPr>
      <xdr:spPr>
        <a:xfrm>
          <a:off x="2762250" y="43243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16</xdr:row>
      <xdr:rowOff>104775</xdr:rowOff>
    </xdr:from>
    <xdr:ext cx="0" cy="485775"/>
    <xdr:sp>
      <xdr:nvSpPr>
        <xdr:cNvPr id="74" name="Line 74"/>
        <xdr:cNvSpPr>
          <a:spLocks/>
        </xdr:cNvSpPr>
      </xdr:nvSpPr>
      <xdr:spPr>
        <a:xfrm>
          <a:off x="1009650" y="40671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0" cy="485775"/>
    <xdr:sp>
      <xdr:nvSpPr>
        <xdr:cNvPr id="75" name="Line 75"/>
        <xdr:cNvSpPr>
          <a:spLocks/>
        </xdr:cNvSpPr>
      </xdr:nvSpPr>
      <xdr:spPr>
        <a:xfrm>
          <a:off x="1009650" y="53149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95250</xdr:rowOff>
    </xdr:from>
    <xdr:ext cx="0" cy="752475"/>
    <xdr:sp>
      <xdr:nvSpPr>
        <xdr:cNvPr id="76" name="Line 76"/>
        <xdr:cNvSpPr>
          <a:spLocks/>
        </xdr:cNvSpPr>
      </xdr:nvSpPr>
      <xdr:spPr>
        <a:xfrm>
          <a:off x="1009650" y="65341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0</xdr:rowOff>
    </xdr:from>
    <xdr:ext cx="1009650" cy="0"/>
    <xdr:sp>
      <xdr:nvSpPr>
        <xdr:cNvPr id="77" name="Line 77"/>
        <xdr:cNvSpPr>
          <a:spLocks/>
        </xdr:cNvSpPr>
      </xdr:nvSpPr>
      <xdr:spPr>
        <a:xfrm>
          <a:off x="1009650" y="69342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371475</xdr:colOff>
      <xdr:row>22</xdr:row>
      <xdr:rowOff>219075</xdr:rowOff>
    </xdr:from>
    <xdr:ext cx="0" cy="247650"/>
    <xdr:sp>
      <xdr:nvSpPr>
        <xdr:cNvPr id="78" name="Line 78"/>
        <xdr:cNvSpPr>
          <a:spLocks/>
        </xdr:cNvSpPr>
      </xdr:nvSpPr>
      <xdr:spPr>
        <a:xfrm>
          <a:off x="2390775" y="5667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0" cy="247650"/>
    <xdr:sp>
      <xdr:nvSpPr>
        <xdr:cNvPr id="79" name="Line 79"/>
        <xdr:cNvSpPr>
          <a:spLocks/>
        </xdr:cNvSpPr>
      </xdr:nvSpPr>
      <xdr:spPr>
        <a:xfrm>
          <a:off x="5419725" y="57054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22</xdr:row>
      <xdr:rowOff>114300</xdr:rowOff>
    </xdr:from>
    <xdr:ext cx="266700" cy="466725"/>
    <xdr:sp>
      <xdr:nvSpPr>
        <xdr:cNvPr id="80" name="Line 80"/>
        <xdr:cNvSpPr>
          <a:spLocks/>
        </xdr:cNvSpPr>
      </xdr:nvSpPr>
      <xdr:spPr>
        <a:xfrm rot="5400000">
          <a:off x="2762250" y="5562600"/>
          <a:ext cx="2667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28</xdr:row>
      <xdr:rowOff>0</xdr:rowOff>
    </xdr:from>
    <xdr:ext cx="2124075" cy="0"/>
    <xdr:sp>
      <xdr:nvSpPr>
        <xdr:cNvPr id="81" name="Line 81"/>
        <xdr:cNvSpPr>
          <a:spLocks/>
        </xdr:cNvSpPr>
      </xdr:nvSpPr>
      <xdr:spPr>
        <a:xfrm>
          <a:off x="2762250" y="6934200"/>
          <a:ext cx="212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9525</xdr:colOff>
      <xdr:row>6</xdr:row>
      <xdr:rowOff>104775</xdr:rowOff>
    </xdr:from>
    <xdr:ext cx="1133475" cy="0"/>
    <xdr:sp>
      <xdr:nvSpPr>
        <xdr:cNvPr id="82" name="Line 82"/>
        <xdr:cNvSpPr>
          <a:spLocks/>
        </xdr:cNvSpPr>
      </xdr:nvSpPr>
      <xdr:spPr>
        <a:xfrm>
          <a:off x="2762250" y="15906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12</xdr:row>
      <xdr:rowOff>114300</xdr:rowOff>
    </xdr:from>
    <xdr:ext cx="133350" cy="0"/>
    <xdr:sp>
      <xdr:nvSpPr>
        <xdr:cNvPr id="83" name="Line 83"/>
        <xdr:cNvSpPr>
          <a:spLocks/>
        </xdr:cNvSpPr>
      </xdr:nvSpPr>
      <xdr:spPr>
        <a:xfrm>
          <a:off x="3762375" y="30861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17</xdr:row>
      <xdr:rowOff>95250</xdr:rowOff>
    </xdr:from>
    <xdr:ext cx="133350" cy="0"/>
    <xdr:sp>
      <xdr:nvSpPr>
        <xdr:cNvPr id="84" name="Line 84"/>
        <xdr:cNvSpPr>
          <a:spLocks/>
        </xdr:cNvSpPr>
      </xdr:nvSpPr>
      <xdr:spPr>
        <a:xfrm>
          <a:off x="3762375" y="430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133350</xdr:colOff>
      <xdr:row>6</xdr:row>
      <xdr:rowOff>104775</xdr:rowOff>
    </xdr:from>
    <xdr:ext cx="0" cy="2714625"/>
    <xdr:sp>
      <xdr:nvSpPr>
        <xdr:cNvPr id="85" name="Line 85"/>
        <xdr:cNvSpPr>
          <a:spLocks/>
        </xdr:cNvSpPr>
      </xdr:nvSpPr>
      <xdr:spPr>
        <a:xfrm>
          <a:off x="3895725" y="1590675"/>
          <a:ext cx="0"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133350</xdr:colOff>
      <xdr:row>11</xdr:row>
      <xdr:rowOff>104775</xdr:rowOff>
    </xdr:from>
    <xdr:ext cx="133350" cy="0"/>
    <xdr:sp>
      <xdr:nvSpPr>
        <xdr:cNvPr id="86" name="Line 86"/>
        <xdr:cNvSpPr>
          <a:spLocks/>
        </xdr:cNvSpPr>
      </xdr:nvSpPr>
      <xdr:spPr>
        <a:xfrm>
          <a:off x="3895725"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22</xdr:row>
      <xdr:rowOff>104775</xdr:rowOff>
    </xdr:from>
    <xdr:ext cx="1133475" cy="0"/>
    <xdr:sp>
      <xdr:nvSpPr>
        <xdr:cNvPr id="87" name="Line 87"/>
        <xdr:cNvSpPr>
          <a:spLocks/>
        </xdr:cNvSpPr>
      </xdr:nvSpPr>
      <xdr:spPr>
        <a:xfrm>
          <a:off x="3762375" y="55530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104775</xdr:rowOff>
    </xdr:from>
    <xdr:ext cx="133350" cy="0"/>
    <xdr:sp>
      <xdr:nvSpPr>
        <xdr:cNvPr id="88" name="Line 88"/>
        <xdr:cNvSpPr>
          <a:spLocks/>
        </xdr:cNvSpPr>
      </xdr:nvSpPr>
      <xdr:spPr>
        <a:xfrm>
          <a:off x="4772025" y="28289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32</xdr:row>
      <xdr:rowOff>123825</xdr:rowOff>
    </xdr:from>
    <xdr:ext cx="1133475" cy="0"/>
    <xdr:sp>
      <xdr:nvSpPr>
        <xdr:cNvPr id="89" name="Line 89"/>
        <xdr:cNvSpPr>
          <a:spLocks/>
        </xdr:cNvSpPr>
      </xdr:nvSpPr>
      <xdr:spPr>
        <a:xfrm>
          <a:off x="3762375" y="80486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133350</xdr:colOff>
      <xdr:row>11</xdr:row>
      <xdr:rowOff>104775</xdr:rowOff>
    </xdr:from>
    <xdr:ext cx="0" cy="5219700"/>
    <xdr:sp>
      <xdr:nvSpPr>
        <xdr:cNvPr id="90" name="Line 90"/>
        <xdr:cNvSpPr>
          <a:spLocks/>
        </xdr:cNvSpPr>
      </xdr:nvSpPr>
      <xdr:spPr>
        <a:xfrm>
          <a:off x="4905375" y="2828925"/>
          <a:ext cx="0" cy="521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133350</xdr:colOff>
      <xdr:row>20</xdr:row>
      <xdr:rowOff>0</xdr:rowOff>
    </xdr:from>
    <xdr:ext cx="466725" cy="0"/>
    <xdr:sp>
      <xdr:nvSpPr>
        <xdr:cNvPr id="91" name="Line 91"/>
        <xdr:cNvSpPr>
          <a:spLocks/>
        </xdr:cNvSpPr>
      </xdr:nvSpPr>
      <xdr:spPr>
        <a:xfrm>
          <a:off x="4905375" y="4953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333375</xdr:colOff>
      <xdr:row>20</xdr:row>
      <xdr:rowOff>0</xdr:rowOff>
    </xdr:from>
    <xdr:ext cx="0" cy="247650"/>
    <xdr:sp>
      <xdr:nvSpPr>
        <xdr:cNvPr id="92" name="Line 92"/>
        <xdr:cNvSpPr>
          <a:spLocks/>
        </xdr:cNvSpPr>
      </xdr:nvSpPr>
      <xdr:spPr>
        <a:xfrm>
          <a:off x="5381625" y="4953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8"/>
  <sheetViews>
    <sheetView showGridLines="0" tabSelected="1" workbookViewId="0" topLeftCell="A1">
      <pane ySplit="4" topLeftCell="BM5" activePane="bottomLeft" state="frozen"/>
      <selection pane="topLeft" activeCell="A1" sqref="A1"/>
      <selection pane="bottomLeft" activeCell="A1" sqref="A1"/>
    </sheetView>
  </sheetViews>
  <sheetFormatPr defaultColWidth="9.00390625" defaultRowHeight="19.5" customHeight="1"/>
  <cols>
    <col min="1" max="1" width="5.625" style="190" customWidth="1"/>
    <col min="2" max="2" width="5.625" style="194" customWidth="1"/>
    <col min="3" max="3" width="2.625" style="190" customWidth="1"/>
    <col min="4" max="4" width="40.625" style="190" customWidth="1"/>
    <col min="5" max="16384" width="10.625" style="190" customWidth="1"/>
  </cols>
  <sheetData>
    <row r="1" spans="3:6" ht="19.5" customHeight="1">
      <c r="C1" s="208"/>
      <c r="D1" s="207" t="s">
        <v>0</v>
      </c>
      <c r="E1" s="208"/>
      <c r="F1" s="208"/>
    </row>
    <row r="2" spans="1:42" ht="19.5" customHeight="1">
      <c r="A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row>
    <row r="3" spans="1:42" ht="19.5" customHeight="1">
      <c r="A3" s="186"/>
      <c r="B3" s="195"/>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8"/>
      <c r="AN3" s="188"/>
      <c r="AO3" s="187"/>
      <c r="AP3" s="187"/>
    </row>
    <row r="4" spans="2:44" ht="19.5" customHeight="1">
      <c r="B4" s="191">
        <v>1</v>
      </c>
      <c r="C4" s="191"/>
      <c r="D4" s="192" t="s">
        <v>423</v>
      </c>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3"/>
      <c r="AP4" s="193"/>
      <c r="AQ4" s="192"/>
      <c r="AR4" s="192"/>
    </row>
    <row r="5" spans="2:42" ht="19.5" customHeight="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c r="AN5" s="193"/>
      <c r="AO5" s="192"/>
      <c r="AP5" s="192"/>
    </row>
    <row r="6" spans="1:42" ht="19.5" customHeight="1">
      <c r="A6" s="186" t="s">
        <v>401</v>
      </c>
      <c r="B6" s="201">
        <v>1</v>
      </c>
      <c r="C6" s="199"/>
      <c r="D6" s="196" t="s">
        <v>397</v>
      </c>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8"/>
      <c r="AN6" s="188" t="s">
        <v>411</v>
      </c>
      <c r="AO6" s="187"/>
      <c r="AP6" s="187"/>
    </row>
    <row r="7" spans="1:42" ht="19.5" customHeight="1">
      <c r="A7" s="186" t="s">
        <v>401</v>
      </c>
      <c r="B7" s="198">
        <v>2</v>
      </c>
      <c r="C7" s="199"/>
      <c r="D7" s="196" t="s">
        <v>398</v>
      </c>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8"/>
      <c r="AN7" s="188" t="s">
        <v>412</v>
      </c>
      <c r="AO7" s="187"/>
      <c r="AP7" s="187"/>
    </row>
    <row r="8" spans="1:42" ht="19.5" customHeight="1">
      <c r="A8" s="186" t="s">
        <v>401</v>
      </c>
      <c r="B8" s="198">
        <v>3</v>
      </c>
      <c r="C8" s="199"/>
      <c r="D8" s="196" t="s">
        <v>399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8"/>
      <c r="AN8" s="188" t="s">
        <v>416</v>
      </c>
      <c r="AO8" s="187"/>
      <c r="AP8" s="187"/>
    </row>
    <row r="9" spans="1:42" ht="19.5" customHeight="1">
      <c r="A9" s="186" t="s">
        <v>401</v>
      </c>
      <c r="B9" s="198">
        <v>4</v>
      </c>
      <c r="C9" s="199"/>
      <c r="D9" s="196" t="s">
        <v>400</v>
      </c>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8"/>
      <c r="AN9" s="188" t="s">
        <v>415</v>
      </c>
      <c r="AO9" s="187"/>
      <c r="AP9" s="187"/>
    </row>
    <row r="10" spans="1:42" ht="19.5" customHeight="1">
      <c r="A10" s="186" t="s">
        <v>401</v>
      </c>
      <c r="B10" s="198">
        <v>5</v>
      </c>
      <c r="C10" s="199"/>
      <c r="D10" s="196" t="s">
        <v>402</v>
      </c>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8"/>
      <c r="AN10" s="188" t="s">
        <v>417</v>
      </c>
      <c r="AO10" s="187"/>
      <c r="AP10" s="187"/>
    </row>
    <row r="11" spans="1:42" ht="19.5" customHeight="1">
      <c r="A11" s="186" t="s">
        <v>401</v>
      </c>
      <c r="B11" s="198">
        <v>6</v>
      </c>
      <c r="C11" s="199"/>
      <c r="D11" s="196" t="s">
        <v>403</v>
      </c>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8"/>
      <c r="AN11" s="188" t="s">
        <v>418</v>
      </c>
      <c r="AO11" s="187"/>
      <c r="AP11" s="187"/>
    </row>
    <row r="12" spans="1:42" ht="19.5" customHeight="1">
      <c r="A12" s="186" t="s">
        <v>401</v>
      </c>
      <c r="B12" s="198">
        <v>7</v>
      </c>
      <c r="C12" s="199"/>
      <c r="D12" s="196" t="s">
        <v>404</v>
      </c>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8"/>
      <c r="AN12" s="188" t="s">
        <v>405</v>
      </c>
      <c r="AO12" s="187"/>
      <c r="AP12" s="187"/>
    </row>
    <row r="13" spans="1:42" ht="19.5" customHeight="1">
      <c r="A13" s="186" t="s">
        <v>401</v>
      </c>
      <c r="B13" s="198">
        <v>8</v>
      </c>
      <c r="C13" s="199"/>
      <c r="D13" s="196" t="s">
        <v>406</v>
      </c>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8"/>
      <c r="AN13" s="188" t="s">
        <v>419</v>
      </c>
      <c r="AO13" s="187"/>
      <c r="AP13" s="187"/>
    </row>
    <row r="14" spans="1:42" ht="19.5" customHeight="1">
      <c r="A14" s="186" t="s">
        <v>401</v>
      </c>
      <c r="B14" s="198">
        <v>9</v>
      </c>
      <c r="C14" s="199"/>
      <c r="D14" s="196" t="s">
        <v>407</v>
      </c>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8"/>
      <c r="AN14" s="188" t="s">
        <v>420</v>
      </c>
      <c r="AO14" s="187"/>
      <c r="AP14" s="187"/>
    </row>
    <row r="15" spans="1:42" ht="19.5" customHeight="1">
      <c r="A15" s="186" t="s">
        <v>401</v>
      </c>
      <c r="B15" s="198">
        <v>10</v>
      </c>
      <c r="C15" s="199"/>
      <c r="D15" s="196" t="s">
        <v>408</v>
      </c>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8"/>
      <c r="AN15" s="188" t="s">
        <v>421</v>
      </c>
      <c r="AO15" s="187"/>
      <c r="AP15" s="187"/>
    </row>
    <row r="16" spans="1:42" ht="19.5" customHeight="1">
      <c r="A16" s="186" t="s">
        <v>401</v>
      </c>
      <c r="B16" s="198">
        <v>11</v>
      </c>
      <c r="C16" s="199"/>
      <c r="D16" s="196" t="s">
        <v>409</v>
      </c>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8"/>
      <c r="AN16" s="188" t="s">
        <v>413</v>
      </c>
      <c r="AO16" s="187"/>
      <c r="AP16" s="187"/>
    </row>
    <row r="17" spans="1:42" ht="19.5" customHeight="1">
      <c r="A17" s="186" t="s">
        <v>401</v>
      </c>
      <c r="B17" s="198">
        <v>12</v>
      </c>
      <c r="C17" s="199"/>
      <c r="D17" s="196" t="s">
        <v>410</v>
      </c>
      <c r="E17" s="187"/>
      <c r="F17" s="187"/>
      <c r="G17" s="19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8"/>
      <c r="AN17" s="188" t="s">
        <v>414</v>
      </c>
      <c r="AO17" s="187"/>
      <c r="AP17" s="187"/>
    </row>
    <row r="18" spans="1:42" ht="19.5" customHeight="1">
      <c r="A18" s="186" t="s">
        <v>401</v>
      </c>
      <c r="B18" s="195"/>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8"/>
      <c r="AN18" s="188"/>
      <c r="AO18" s="187"/>
      <c r="AP18" s="187"/>
    </row>
  </sheetData>
  <dataValidations count="2">
    <dataValidation allowBlank="1" showInputMessage="1" showErrorMessage="1" imeMode="off" sqref="B4:D4 D1 B2:B3 B5:B65536"/>
    <dataValidation allowBlank="1" showInputMessage="1" showErrorMessage="1" imeMode="hiragana" sqref="C2:C3 E4 C5:C65536"/>
  </dataValidations>
  <hyperlinks>
    <hyperlink ref="D6" location="'1'!A1" tooltip="リンク先へ移動します。" display="位置"/>
    <hyperlink ref="B6" location="'1'!A1" tooltip="リンク先へ移動します。" display="'1'!A1"/>
    <hyperlink ref="D7" location="'2'!A1" tooltip="リンク先へ移動します。" display="主要池"/>
    <hyperlink ref="B7" location="'2'!A1" tooltip="リンク先へ移動します。" display="'2'!A1"/>
    <hyperlink ref="B8" location="'3'!A1" tooltip="リンク先へ移動します。" display="'3'!A1"/>
    <hyperlink ref="D8" location="'3'!A1" tooltip="リンク先へ移動します。" display="主要河川"/>
    <hyperlink ref="D10" location="'5'!A1" tooltip="リンク先へ移動します。" display="都市計画区域及び用途地域指定面積"/>
    <hyperlink ref="D9" location="'4'!A1" tooltip="リンク先へ移動します。" display="市域の変遷"/>
    <hyperlink ref="D11" location="'6'!A1" tooltip="リンク先へ移動します。" display="用途地域別地積及び評価額"/>
    <hyperlink ref="D12" location="'7'!A1" tooltip="リンク先へ移動します。" display="地目別土地所有者数等"/>
    <hyperlink ref="D13" location="'8'!A1" tooltip="リンク先へ移動します。" display="家屋床面積及び評価額"/>
    <hyperlink ref="D14" location="'9'!A1" tooltip="リンク先へ移動します。" display="地目別地積の概要"/>
    <hyperlink ref="D15" location="'10'!A1" tooltip="リンク先へ移動します。" display="農地転用状況"/>
    <hyperlink ref="D16" location="'11'!A1" tooltip="リンク先へ移動します。" display="気象状況"/>
    <hyperlink ref="D17" location="'12'!A1" tooltip="リンク先へ移動します。" display="地価公示"/>
    <hyperlink ref="B9" location="'4'!A1" tooltip="リンク先へ移動します。" display="'4'!A1"/>
    <hyperlink ref="B10" location="'5'!A1" tooltip="リンク先へ移動します。" display="'5'!A1"/>
    <hyperlink ref="B11" location="'6'!A1" tooltip="リンク先へ移動します。" display="'6'!A1"/>
    <hyperlink ref="B12" location="'7'!A1" tooltip="リンク先へ移動します。" display="'7'!A1"/>
    <hyperlink ref="B13" location="'8'!A1" tooltip="リンク先へ移動します。" display="'8'!A1"/>
    <hyperlink ref="B14" location="'9'!A1" tooltip="リンク先へ移動します。" display="'9'!A1"/>
    <hyperlink ref="B15" location="'10'!A1" tooltip="リンク先へ移動します。" display="'10'!A1"/>
    <hyperlink ref="B16" location="'11'!A1" tooltip="リンク先へ移動します。" display="'11'!A1"/>
    <hyperlink ref="B17" location="'12'!A1" tooltip="リンク先へ移動します。" display="'12'!A1"/>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68"/>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176" customWidth="1"/>
    <col min="2" max="16384" width="15.625" style="27" customWidth="1"/>
  </cols>
  <sheetData>
    <row r="1" s="25" customFormat="1" ht="15" customHeight="1">
      <c r="A1" s="25" t="s">
        <v>270</v>
      </c>
    </row>
    <row r="2" s="211" customFormat="1" ht="15" customHeight="1">
      <c r="H2" s="200" t="s">
        <v>422</v>
      </c>
    </row>
    <row r="3" s="25" customFormat="1" ht="15" customHeight="1">
      <c r="H3" s="200"/>
    </row>
    <row r="4" ht="15" customHeight="1" thickBot="1">
      <c r="H4" s="23" t="s">
        <v>395</v>
      </c>
    </row>
    <row r="5" spans="1:8" s="285" customFormat="1" ht="15" customHeight="1">
      <c r="A5" s="282" t="s">
        <v>450</v>
      </c>
      <c r="B5" s="283" t="s">
        <v>451</v>
      </c>
      <c r="C5" s="283" t="s">
        <v>67</v>
      </c>
      <c r="D5" s="283" t="s">
        <v>68</v>
      </c>
      <c r="E5" s="283" t="s">
        <v>452</v>
      </c>
      <c r="F5" s="283" t="s">
        <v>453</v>
      </c>
      <c r="G5" s="283" t="s">
        <v>454</v>
      </c>
      <c r="H5" s="284" t="s">
        <v>455</v>
      </c>
    </row>
    <row r="6" spans="1:8" s="285" customFormat="1" ht="9.75" customHeight="1">
      <c r="A6" s="286"/>
      <c r="B6" s="287"/>
      <c r="C6" s="287"/>
      <c r="D6" s="287"/>
      <c r="E6" s="287"/>
      <c r="F6" s="287"/>
      <c r="G6" s="287"/>
      <c r="H6" s="287"/>
    </row>
    <row r="7" spans="1:8" s="285" customFormat="1" ht="15" customHeight="1">
      <c r="A7" s="288"/>
      <c r="B7" s="425" t="s">
        <v>456</v>
      </c>
      <c r="C7" s="425"/>
      <c r="D7" s="425"/>
      <c r="E7" s="425"/>
      <c r="F7" s="425"/>
      <c r="G7" s="425"/>
      <c r="H7" s="425"/>
    </row>
    <row r="8" spans="1:8" s="23" customFormat="1" ht="9.75" customHeight="1">
      <c r="A8" s="288"/>
      <c r="B8" s="266"/>
      <c r="C8" s="266"/>
      <c r="D8" s="266"/>
      <c r="E8" s="266"/>
      <c r="F8" s="266"/>
      <c r="G8" s="266"/>
      <c r="H8" s="266"/>
    </row>
    <row r="9" spans="1:16" s="23" customFormat="1" ht="15" customHeight="1">
      <c r="A9" s="288" t="s">
        <v>76</v>
      </c>
      <c r="B9" s="266">
        <v>227375153</v>
      </c>
      <c r="C9" s="266">
        <v>42468084</v>
      </c>
      <c r="D9" s="266">
        <v>4303050</v>
      </c>
      <c r="E9" s="266">
        <v>8520577</v>
      </c>
      <c r="F9" s="266">
        <v>165880054</v>
      </c>
      <c r="G9" s="266">
        <v>3074667</v>
      </c>
      <c r="H9" s="266">
        <v>3128721</v>
      </c>
      <c r="K9" s="292"/>
      <c r="L9" s="292"/>
      <c r="M9" s="292"/>
      <c r="N9" s="292"/>
      <c r="O9" s="292"/>
      <c r="P9" s="292"/>
    </row>
    <row r="10" spans="1:16" s="23" customFormat="1" ht="15" customHeight="1">
      <c r="A10" s="288" t="s">
        <v>77</v>
      </c>
      <c r="B10" s="266">
        <v>235295986</v>
      </c>
      <c r="C10" s="266">
        <v>42216756</v>
      </c>
      <c r="D10" s="266">
        <v>4204862</v>
      </c>
      <c r="E10" s="266">
        <v>8748814</v>
      </c>
      <c r="F10" s="266">
        <v>173433066</v>
      </c>
      <c r="G10" s="266">
        <v>5268124</v>
      </c>
      <c r="H10" s="266">
        <v>1424364</v>
      </c>
      <c r="K10" s="266"/>
      <c r="L10" s="266"/>
      <c r="M10" s="266"/>
      <c r="N10" s="266"/>
      <c r="O10" s="266"/>
      <c r="P10" s="266"/>
    </row>
    <row r="11" spans="1:8" s="23" customFormat="1" ht="15" customHeight="1">
      <c r="A11" s="288" t="s">
        <v>78</v>
      </c>
      <c r="B11" s="266">
        <v>235186899</v>
      </c>
      <c r="C11" s="266">
        <v>42010277</v>
      </c>
      <c r="D11" s="266">
        <v>4133461</v>
      </c>
      <c r="E11" s="266">
        <v>8842834</v>
      </c>
      <c r="F11" s="266">
        <v>173458903</v>
      </c>
      <c r="G11" s="266">
        <v>5318634</v>
      </c>
      <c r="H11" s="266">
        <v>1422790</v>
      </c>
    </row>
    <row r="12" spans="1:8" s="23" customFormat="1" ht="15" customHeight="1">
      <c r="A12" s="288" t="s">
        <v>432</v>
      </c>
      <c r="B12" s="266">
        <v>235370610</v>
      </c>
      <c r="C12" s="266">
        <v>41864609</v>
      </c>
      <c r="D12" s="266">
        <v>4102762</v>
      </c>
      <c r="E12" s="266">
        <v>8894788</v>
      </c>
      <c r="F12" s="266">
        <v>173738600</v>
      </c>
      <c r="G12" s="266">
        <v>5363427</v>
      </c>
      <c r="H12" s="266">
        <v>1406424</v>
      </c>
    </row>
    <row r="13" spans="1:8" s="23" customFormat="1" ht="15" customHeight="1">
      <c r="A13" s="288" t="s">
        <v>433</v>
      </c>
      <c r="B13" s="266">
        <v>234983102</v>
      </c>
      <c r="C13" s="266">
        <v>41753098</v>
      </c>
      <c r="D13" s="266">
        <v>4034123</v>
      </c>
      <c r="E13" s="266">
        <v>8970989</v>
      </c>
      <c r="F13" s="266">
        <v>173412088</v>
      </c>
      <c r="G13" s="266">
        <v>5416369</v>
      </c>
      <c r="H13" s="266">
        <v>1396435</v>
      </c>
    </row>
    <row r="14" spans="1:8" s="23" customFormat="1" ht="15" customHeight="1">
      <c r="A14" s="288" t="s">
        <v>434</v>
      </c>
      <c r="B14" s="266">
        <v>235459166</v>
      </c>
      <c r="C14" s="266">
        <v>41625820</v>
      </c>
      <c r="D14" s="266">
        <v>3998469</v>
      </c>
      <c r="E14" s="266">
        <v>9011110</v>
      </c>
      <c r="F14" s="266">
        <v>173989133</v>
      </c>
      <c r="G14" s="266">
        <v>5435859</v>
      </c>
      <c r="H14" s="266">
        <v>1398775</v>
      </c>
    </row>
    <row r="15" spans="1:8" s="23" customFormat="1" ht="15" customHeight="1">
      <c r="A15" s="288" t="s">
        <v>435</v>
      </c>
      <c r="B15" s="266">
        <f aca="true" t="shared" si="0" ref="B15:B20">SUM(C15:H15)</f>
        <v>235366169</v>
      </c>
      <c r="C15" s="266">
        <v>41522173</v>
      </c>
      <c r="D15" s="266">
        <v>3945623</v>
      </c>
      <c r="E15" s="266">
        <v>9063139</v>
      </c>
      <c r="F15" s="266">
        <v>173959114</v>
      </c>
      <c r="G15" s="266">
        <v>5477689</v>
      </c>
      <c r="H15" s="266">
        <v>1398431</v>
      </c>
    </row>
    <row r="16" spans="1:8" s="23" customFormat="1" ht="15" customHeight="1">
      <c r="A16" s="288" t="s">
        <v>436</v>
      </c>
      <c r="B16" s="266">
        <f t="shared" si="0"/>
        <v>235229281</v>
      </c>
      <c r="C16" s="266">
        <v>41273807</v>
      </c>
      <c r="D16" s="266">
        <v>3868183</v>
      </c>
      <c r="E16" s="266">
        <v>9316173</v>
      </c>
      <c r="F16" s="266">
        <v>173784012</v>
      </c>
      <c r="G16" s="266">
        <v>5595142</v>
      </c>
      <c r="H16" s="266">
        <v>1391964</v>
      </c>
    </row>
    <row r="17" spans="1:8" s="23" customFormat="1" ht="15" customHeight="1">
      <c r="A17" s="288" t="s">
        <v>437</v>
      </c>
      <c r="B17" s="266">
        <f t="shared" si="0"/>
        <v>233288324</v>
      </c>
      <c r="C17" s="266">
        <v>41194356</v>
      </c>
      <c r="D17" s="266">
        <v>3854491</v>
      </c>
      <c r="E17" s="266">
        <v>9396259</v>
      </c>
      <c r="F17" s="266">
        <v>171849193</v>
      </c>
      <c r="G17" s="266">
        <v>5603196</v>
      </c>
      <c r="H17" s="266">
        <v>1390829</v>
      </c>
    </row>
    <row r="18" spans="1:8" s="23" customFormat="1" ht="15" customHeight="1">
      <c r="A18" s="288" t="s">
        <v>63</v>
      </c>
      <c r="B18" s="266">
        <f t="shared" si="0"/>
        <v>233163484</v>
      </c>
      <c r="C18" s="266">
        <v>41131697</v>
      </c>
      <c r="D18" s="266">
        <v>3843472</v>
      </c>
      <c r="E18" s="266">
        <v>9439645</v>
      </c>
      <c r="F18" s="266">
        <v>171724331</v>
      </c>
      <c r="G18" s="266">
        <v>5634740</v>
      </c>
      <c r="H18" s="266">
        <v>1389599</v>
      </c>
    </row>
    <row r="19" spans="1:8" s="23" customFormat="1" ht="15" customHeight="1">
      <c r="A19" s="288" t="s">
        <v>438</v>
      </c>
      <c r="B19" s="266">
        <f t="shared" si="0"/>
        <v>232141412</v>
      </c>
      <c r="C19" s="266">
        <v>41070805</v>
      </c>
      <c r="D19" s="266">
        <v>3830995</v>
      </c>
      <c r="E19" s="266">
        <v>9490814</v>
      </c>
      <c r="F19" s="266">
        <v>170715154</v>
      </c>
      <c r="G19" s="266">
        <v>5643151</v>
      </c>
      <c r="H19" s="266">
        <v>1390493</v>
      </c>
    </row>
    <row r="20" spans="1:8" s="294" customFormat="1" ht="15" customHeight="1">
      <c r="A20" s="293" t="s">
        <v>439</v>
      </c>
      <c r="B20" s="267">
        <f t="shared" si="0"/>
        <v>231480269</v>
      </c>
      <c r="C20" s="267">
        <v>41020978</v>
      </c>
      <c r="D20" s="267">
        <v>3812550</v>
      </c>
      <c r="E20" s="267">
        <v>9493504</v>
      </c>
      <c r="F20" s="267">
        <v>170092294</v>
      </c>
      <c r="G20" s="267">
        <v>5670478</v>
      </c>
      <c r="H20" s="267">
        <f>1366252+24213</f>
        <v>1390465</v>
      </c>
    </row>
    <row r="21" spans="1:8" s="23" customFormat="1" ht="9.75" customHeight="1">
      <c r="A21" s="288"/>
      <c r="B21" s="266"/>
      <c r="C21" s="266"/>
      <c r="D21" s="266"/>
      <c r="E21" s="266"/>
      <c r="F21" s="266"/>
      <c r="G21" s="266"/>
      <c r="H21" s="266"/>
    </row>
    <row r="22" spans="1:8" s="285" customFormat="1" ht="15" customHeight="1">
      <c r="A22" s="288"/>
      <c r="B22" s="425" t="s">
        <v>457</v>
      </c>
      <c r="C22" s="425"/>
      <c r="D22" s="425"/>
      <c r="E22" s="425"/>
      <c r="F22" s="425"/>
      <c r="G22" s="425"/>
      <c r="H22" s="425"/>
    </row>
    <row r="23" spans="1:8" s="23" customFormat="1" ht="9.75" customHeight="1">
      <c r="A23" s="288"/>
      <c r="B23" s="266"/>
      <c r="C23" s="266"/>
      <c r="D23" s="266"/>
      <c r="E23" s="266"/>
      <c r="F23" s="266"/>
      <c r="G23" s="266"/>
      <c r="H23" s="266"/>
    </row>
    <row r="24" spans="1:8" s="23" customFormat="1" ht="15" customHeight="1">
      <c r="A24" s="288" t="s">
        <v>76</v>
      </c>
      <c r="B24" s="295">
        <f aca="true" t="shared" si="1" ref="B24:B34">SUM(C24:H24)</f>
        <v>100</v>
      </c>
      <c r="C24" s="295">
        <f aca="true" t="shared" si="2" ref="C24:C29">C9/B9*100</f>
        <v>18.677539493508334</v>
      </c>
      <c r="D24" s="295">
        <f aca="true" t="shared" si="3" ref="D24:D29">D9/B9*100</f>
        <v>1.8924891058786883</v>
      </c>
      <c r="E24" s="295">
        <f aca="true" t="shared" si="4" ref="E24:E29">E9/B9*100</f>
        <v>3.747365043004501</v>
      </c>
      <c r="F24" s="295">
        <f aca="true" t="shared" si="5" ref="F24:F29">F9/B9*100</f>
        <v>72.95434519179851</v>
      </c>
      <c r="G24" s="295">
        <f aca="true" t="shared" si="6" ref="G24:G29">G9/B9*100</f>
        <v>1.3522440598423697</v>
      </c>
      <c r="H24" s="295">
        <f aca="true" t="shared" si="7" ref="H24:H29">H9/B9*100</f>
        <v>1.3760171059675987</v>
      </c>
    </row>
    <row r="25" spans="1:8" s="23" customFormat="1" ht="15" customHeight="1">
      <c r="A25" s="288" t="s">
        <v>77</v>
      </c>
      <c r="B25" s="295">
        <f t="shared" si="1"/>
        <v>99.99999999999999</v>
      </c>
      <c r="C25" s="295">
        <f t="shared" si="2"/>
        <v>17.941978831717087</v>
      </c>
      <c r="D25" s="295">
        <f t="shared" si="3"/>
        <v>1.7870521599123241</v>
      </c>
      <c r="E25" s="295">
        <f t="shared" si="4"/>
        <v>3.718216425502473</v>
      </c>
      <c r="F25" s="295">
        <f t="shared" si="5"/>
        <v>73.70846776791169</v>
      </c>
      <c r="G25" s="295">
        <f t="shared" si="6"/>
        <v>2.238934921737254</v>
      </c>
      <c r="H25" s="295">
        <f t="shared" si="7"/>
        <v>0.6053498932191729</v>
      </c>
    </row>
    <row r="26" spans="1:8" s="23" customFormat="1" ht="15" customHeight="1">
      <c r="A26" s="288" t="s">
        <v>78</v>
      </c>
      <c r="B26" s="295">
        <f t="shared" si="1"/>
        <v>99.99999999999999</v>
      </c>
      <c r="C26" s="295">
        <f t="shared" si="2"/>
        <v>17.862507298929096</v>
      </c>
      <c r="D26" s="295">
        <f t="shared" si="3"/>
        <v>1.7575217912116778</v>
      </c>
      <c r="E26" s="295">
        <f t="shared" si="4"/>
        <v>3.759917766507904</v>
      </c>
      <c r="F26" s="295">
        <f t="shared" si="5"/>
        <v>73.75364177917069</v>
      </c>
      <c r="G26" s="295">
        <f t="shared" si="6"/>
        <v>2.2614499458152215</v>
      </c>
      <c r="H26" s="295">
        <f t="shared" si="7"/>
        <v>0.6049614183653996</v>
      </c>
    </row>
    <row r="27" spans="1:8" s="23" customFormat="1" ht="15" customHeight="1">
      <c r="A27" s="288" t="s">
        <v>432</v>
      </c>
      <c r="B27" s="295">
        <f t="shared" si="1"/>
        <v>99.99999999999999</v>
      </c>
      <c r="C27" s="295">
        <f t="shared" si="2"/>
        <v>17.786676509866716</v>
      </c>
      <c r="D27" s="295">
        <f t="shared" si="3"/>
        <v>1.7431071789294337</v>
      </c>
      <c r="E27" s="295">
        <f t="shared" si="4"/>
        <v>3.779056357121222</v>
      </c>
      <c r="F27" s="295">
        <f t="shared" si="5"/>
        <v>73.81490832691473</v>
      </c>
      <c r="G27" s="295">
        <f t="shared" si="6"/>
        <v>2.278715681622272</v>
      </c>
      <c r="H27" s="295">
        <f t="shared" si="7"/>
        <v>0.5975359455456227</v>
      </c>
    </row>
    <row r="28" spans="1:8" s="23" customFormat="1" ht="15" customHeight="1">
      <c r="A28" s="288" t="s">
        <v>433</v>
      </c>
      <c r="B28" s="295">
        <f t="shared" si="1"/>
        <v>100</v>
      </c>
      <c r="C28" s="295">
        <f t="shared" si="2"/>
        <v>17.768553417087837</v>
      </c>
      <c r="D28" s="295">
        <f t="shared" si="3"/>
        <v>1.7167715319376455</v>
      </c>
      <c r="E28" s="295">
        <f t="shared" si="4"/>
        <v>3.8177166458548157</v>
      </c>
      <c r="F28" s="295">
        <f t="shared" si="5"/>
        <v>73.79768439689761</v>
      </c>
      <c r="G28" s="295">
        <f t="shared" si="6"/>
        <v>2.3050036168132637</v>
      </c>
      <c r="H28" s="295">
        <f t="shared" si="7"/>
        <v>0.5942703914088256</v>
      </c>
    </row>
    <row r="29" spans="1:8" s="23" customFormat="1" ht="15" customHeight="1">
      <c r="A29" s="288" t="str">
        <f aca="true" t="shared" si="8" ref="A29:A35">A14</f>
        <v>平成16年</v>
      </c>
      <c r="B29" s="295">
        <f t="shared" si="1"/>
        <v>100</v>
      </c>
      <c r="C29" s="295">
        <f t="shared" si="2"/>
        <v>17.678572767899805</v>
      </c>
      <c r="D29" s="295">
        <f t="shared" si="3"/>
        <v>1.6981581426309815</v>
      </c>
      <c r="E29" s="295">
        <f t="shared" si="4"/>
        <v>3.8270372536697086</v>
      </c>
      <c r="F29" s="295">
        <f t="shared" si="5"/>
        <v>73.89354848899788</v>
      </c>
      <c r="G29" s="295">
        <f t="shared" si="6"/>
        <v>2.3086206803263716</v>
      </c>
      <c r="H29" s="295">
        <f t="shared" si="7"/>
        <v>0.5940626664752563</v>
      </c>
    </row>
    <row r="30" spans="1:8" s="23" customFormat="1" ht="15" customHeight="1">
      <c r="A30" s="288" t="str">
        <f t="shared" si="8"/>
        <v>平成17年</v>
      </c>
      <c r="B30" s="295">
        <f t="shared" si="1"/>
        <v>100</v>
      </c>
      <c r="C30" s="295">
        <f aca="true" t="shared" si="9" ref="C30:H35">C15/$B15*100</f>
        <v>17.641521369198987</v>
      </c>
      <c r="D30" s="295">
        <f t="shared" si="9"/>
        <v>1.6763764379408324</v>
      </c>
      <c r="E30" s="295">
        <f t="shared" si="9"/>
        <v>3.8506549341847003</v>
      </c>
      <c r="F30" s="295">
        <f t="shared" si="9"/>
        <v>73.90999086194074</v>
      </c>
      <c r="G30" s="295">
        <f t="shared" si="9"/>
        <v>2.3273051616861724</v>
      </c>
      <c r="H30" s="295">
        <f t="shared" si="9"/>
        <v>0.594151235048568</v>
      </c>
    </row>
    <row r="31" spans="1:9" s="23" customFormat="1" ht="15" customHeight="1">
      <c r="A31" s="288" t="str">
        <f t="shared" si="8"/>
        <v>平成18年</v>
      </c>
      <c r="B31" s="295">
        <f t="shared" si="1"/>
        <v>100</v>
      </c>
      <c r="C31" s="295">
        <f t="shared" si="9"/>
        <v>17.54620293210861</v>
      </c>
      <c r="D31" s="295">
        <f t="shared" si="9"/>
        <v>1.6444309073920096</v>
      </c>
      <c r="E31" s="295">
        <f t="shared" si="9"/>
        <v>3.960464853863155</v>
      </c>
      <c r="F31" s="295">
        <f t="shared" si="9"/>
        <v>73.87856276277101</v>
      </c>
      <c r="G31" s="295">
        <f t="shared" si="9"/>
        <v>2.3785907843675296</v>
      </c>
      <c r="H31" s="295">
        <f t="shared" si="9"/>
        <v>0.5917477594976792</v>
      </c>
      <c r="I31" s="296"/>
    </row>
    <row r="32" spans="1:9" s="23" customFormat="1" ht="15" customHeight="1">
      <c r="A32" s="288" t="str">
        <f t="shared" si="8"/>
        <v>平成19年</v>
      </c>
      <c r="B32" s="295">
        <f t="shared" si="1"/>
        <v>100</v>
      </c>
      <c r="C32" s="295">
        <f t="shared" si="9"/>
        <v>17.658130202864335</v>
      </c>
      <c r="D32" s="295">
        <f t="shared" si="9"/>
        <v>1.6522434273221493</v>
      </c>
      <c r="E32" s="295">
        <f t="shared" si="9"/>
        <v>4.027745083375883</v>
      </c>
      <c r="F32" s="295">
        <f t="shared" si="9"/>
        <v>73.66386369169508</v>
      </c>
      <c r="G32" s="295">
        <f t="shared" si="9"/>
        <v>2.4018330210130876</v>
      </c>
      <c r="H32" s="295">
        <f t="shared" si="9"/>
        <v>0.5961845737294593</v>
      </c>
      <c r="I32" s="296"/>
    </row>
    <row r="33" spans="1:9" s="23" customFormat="1" ht="15" customHeight="1">
      <c r="A33" s="288" t="str">
        <f t="shared" si="8"/>
        <v>平成20年</v>
      </c>
      <c r="B33" s="295">
        <f t="shared" si="1"/>
        <v>100</v>
      </c>
      <c r="C33" s="295">
        <f t="shared" si="9"/>
        <v>17.640711270209017</v>
      </c>
      <c r="D33" s="295">
        <f t="shared" si="9"/>
        <v>1.6484022000631968</v>
      </c>
      <c r="E33" s="295">
        <f t="shared" si="9"/>
        <v>4.048509156776882</v>
      </c>
      <c r="F33" s="295">
        <f t="shared" si="9"/>
        <v>73.64975340649825</v>
      </c>
      <c r="G33" s="295">
        <f t="shared" si="9"/>
        <v>2.4166477114400986</v>
      </c>
      <c r="H33" s="295">
        <f t="shared" si="9"/>
        <v>0.5959762550125559</v>
      </c>
      <c r="I33" s="296"/>
    </row>
    <row r="34" spans="1:9" s="23" customFormat="1" ht="15" customHeight="1">
      <c r="A34" s="288" t="str">
        <f t="shared" si="8"/>
        <v>平成21年</v>
      </c>
      <c r="B34" s="295">
        <f t="shared" si="1"/>
        <v>100</v>
      </c>
      <c r="C34" s="295">
        <f t="shared" si="9"/>
        <v>17.692149214634743</v>
      </c>
      <c r="D34" s="295">
        <f t="shared" si="9"/>
        <v>1.6502850426359947</v>
      </c>
      <c r="E34" s="295">
        <f t="shared" si="9"/>
        <v>4.088376097238522</v>
      </c>
      <c r="F34" s="295">
        <f t="shared" si="9"/>
        <v>73.5392933683026</v>
      </c>
      <c r="G34" s="295">
        <f t="shared" si="9"/>
        <v>2.4309109483662485</v>
      </c>
      <c r="H34" s="295">
        <f t="shared" si="9"/>
        <v>0.5989853288218993</v>
      </c>
      <c r="I34" s="296"/>
    </row>
    <row r="35" spans="1:9" s="294" customFormat="1" ht="15" customHeight="1">
      <c r="A35" s="293" t="str">
        <f t="shared" si="8"/>
        <v>平成22年</v>
      </c>
      <c r="B35" s="297">
        <f>SUM(C35:H35)</f>
        <v>100</v>
      </c>
      <c r="C35" s="297">
        <f t="shared" si="9"/>
        <v>17.721155317993865</v>
      </c>
      <c r="D35" s="297">
        <f t="shared" si="9"/>
        <v>1.6470302270125667</v>
      </c>
      <c r="E35" s="297">
        <f t="shared" si="9"/>
        <v>4.1012152098371715</v>
      </c>
      <c r="F35" s="297">
        <f t="shared" si="9"/>
        <v>73.48025589170194</v>
      </c>
      <c r="G35" s="297">
        <f t="shared" si="9"/>
        <v>2.4496593271195826</v>
      </c>
      <c r="H35" s="297">
        <f t="shared" si="9"/>
        <v>0.6006840263348752</v>
      </c>
      <c r="I35" s="298"/>
    </row>
    <row r="36" spans="1:8" s="23" customFormat="1" ht="9.75" customHeight="1">
      <c r="A36" s="288"/>
      <c r="B36" s="299"/>
      <c r="C36" s="295"/>
      <c r="D36" s="295"/>
      <c r="E36" s="295"/>
      <c r="F36" s="295"/>
      <c r="G36" s="295"/>
      <c r="H36" s="295"/>
    </row>
    <row r="37" spans="1:8" s="285" customFormat="1" ht="15" customHeight="1">
      <c r="A37" s="288"/>
      <c r="B37" s="425" t="s">
        <v>458</v>
      </c>
      <c r="C37" s="425"/>
      <c r="D37" s="425"/>
      <c r="E37" s="425"/>
      <c r="F37" s="425"/>
      <c r="G37" s="425"/>
      <c r="H37" s="425"/>
    </row>
    <row r="38" spans="1:8" s="23" customFormat="1" ht="9.75" customHeight="1">
      <c r="A38" s="288"/>
      <c r="B38" s="266"/>
      <c r="C38" s="266"/>
      <c r="D38" s="266"/>
      <c r="E38" s="266"/>
      <c r="F38" s="266"/>
      <c r="G38" s="266"/>
      <c r="H38" s="266"/>
    </row>
    <row r="39" spans="1:8" s="23" customFormat="1" ht="15" customHeight="1">
      <c r="A39" s="288" t="s">
        <v>76</v>
      </c>
      <c r="B39" s="266">
        <f aca="true" t="shared" si="10" ref="B39:B49">SUM(C39:H39)</f>
        <v>243241385</v>
      </c>
      <c r="C39" s="266">
        <v>5049068</v>
      </c>
      <c r="D39" s="266">
        <v>197016</v>
      </c>
      <c r="E39" s="266">
        <v>215375137</v>
      </c>
      <c r="F39" s="266">
        <v>2844745</v>
      </c>
      <c r="G39" s="266">
        <v>19739121</v>
      </c>
      <c r="H39" s="266">
        <v>36298</v>
      </c>
    </row>
    <row r="40" spans="1:8" s="23" customFormat="1" ht="15" customHeight="1">
      <c r="A40" s="288" t="s">
        <v>77</v>
      </c>
      <c r="B40" s="266">
        <f t="shared" si="10"/>
        <v>241710656</v>
      </c>
      <c r="C40" s="266">
        <v>4994943</v>
      </c>
      <c r="D40" s="266">
        <v>193973</v>
      </c>
      <c r="E40" s="266">
        <v>212530457</v>
      </c>
      <c r="F40" s="266">
        <v>2925807</v>
      </c>
      <c r="G40" s="266">
        <v>21028746</v>
      </c>
      <c r="H40" s="266">
        <v>36730</v>
      </c>
    </row>
    <row r="41" spans="1:8" s="23" customFormat="1" ht="15" customHeight="1">
      <c r="A41" s="288" t="s">
        <v>78</v>
      </c>
      <c r="B41" s="266">
        <f t="shared" si="10"/>
        <v>241078722</v>
      </c>
      <c r="C41" s="266">
        <v>5005020</v>
      </c>
      <c r="D41" s="266">
        <v>191235</v>
      </c>
      <c r="E41" s="266">
        <v>211918103</v>
      </c>
      <c r="F41" s="266">
        <v>2924500</v>
      </c>
      <c r="G41" s="266">
        <v>21003111</v>
      </c>
      <c r="H41" s="266">
        <v>36753</v>
      </c>
    </row>
    <row r="42" spans="1:8" s="23" customFormat="1" ht="15" customHeight="1">
      <c r="A42" s="288" t="s">
        <v>432</v>
      </c>
      <c r="B42" s="266">
        <f t="shared" si="10"/>
        <v>238247330</v>
      </c>
      <c r="C42" s="266">
        <v>5006720</v>
      </c>
      <c r="D42" s="266">
        <v>189940</v>
      </c>
      <c r="E42" s="266">
        <v>208910480</v>
      </c>
      <c r="F42" s="266">
        <v>2925870</v>
      </c>
      <c r="G42" s="266">
        <v>21177970</v>
      </c>
      <c r="H42" s="266">
        <v>36350</v>
      </c>
    </row>
    <row r="43" spans="1:8" s="23" customFormat="1" ht="15" customHeight="1">
      <c r="A43" s="288" t="s">
        <v>433</v>
      </c>
      <c r="B43" s="266">
        <f t="shared" si="10"/>
        <v>212494175</v>
      </c>
      <c r="C43" s="266">
        <v>5019508</v>
      </c>
      <c r="D43" s="266">
        <v>187341</v>
      </c>
      <c r="E43" s="266">
        <v>186306791</v>
      </c>
      <c r="F43" s="266">
        <v>2919574</v>
      </c>
      <c r="G43" s="266">
        <v>18024738</v>
      </c>
      <c r="H43" s="266">
        <v>36223</v>
      </c>
    </row>
    <row r="44" spans="1:8" s="23" customFormat="1" ht="15" customHeight="1">
      <c r="A44" s="288" t="str">
        <f aca="true" t="shared" si="11" ref="A44:A50">A29</f>
        <v>平成16年</v>
      </c>
      <c r="B44" s="266">
        <f t="shared" si="10"/>
        <v>202641819</v>
      </c>
      <c r="C44" s="266">
        <v>5014647</v>
      </c>
      <c r="D44" s="266">
        <v>185730</v>
      </c>
      <c r="E44" s="266">
        <v>176669440</v>
      </c>
      <c r="F44" s="266">
        <v>2924069</v>
      </c>
      <c r="G44" s="266">
        <v>17811612</v>
      </c>
      <c r="H44" s="266">
        <v>36321</v>
      </c>
    </row>
    <row r="45" spans="1:8" s="23" customFormat="1" ht="15" customHeight="1">
      <c r="A45" s="288" t="str">
        <f t="shared" si="11"/>
        <v>平成17年</v>
      </c>
      <c r="B45" s="266">
        <f t="shared" si="10"/>
        <v>195969763</v>
      </c>
      <c r="C45" s="266">
        <v>5027898</v>
      </c>
      <c r="D45" s="266">
        <v>183695</v>
      </c>
      <c r="E45" s="266">
        <v>170079455</v>
      </c>
      <c r="F45" s="266">
        <v>2923904</v>
      </c>
      <c r="G45" s="266">
        <v>17718438</v>
      </c>
      <c r="H45" s="266">
        <v>36373</v>
      </c>
    </row>
    <row r="46" spans="1:8" s="23" customFormat="1" ht="15" customHeight="1">
      <c r="A46" s="288" t="str">
        <f t="shared" si="11"/>
        <v>平成18年</v>
      </c>
      <c r="B46" s="266">
        <f t="shared" si="10"/>
        <v>170319032</v>
      </c>
      <c r="C46" s="266">
        <v>5025234</v>
      </c>
      <c r="D46" s="266">
        <v>180138</v>
      </c>
      <c r="E46" s="266">
        <v>146224908</v>
      </c>
      <c r="F46" s="266">
        <v>2920614</v>
      </c>
      <c r="G46" s="266">
        <v>15931885</v>
      </c>
      <c r="H46" s="266">
        <v>36253</v>
      </c>
    </row>
    <row r="47" spans="1:8" s="23" customFormat="1" ht="15" customHeight="1">
      <c r="A47" s="288" t="str">
        <f t="shared" si="11"/>
        <v>平成19年</v>
      </c>
      <c r="B47" s="266">
        <f t="shared" si="10"/>
        <v>165963296</v>
      </c>
      <c r="C47" s="266">
        <v>5016133</v>
      </c>
      <c r="D47" s="266">
        <v>179521</v>
      </c>
      <c r="E47" s="266">
        <v>142366069</v>
      </c>
      <c r="F47" s="266">
        <v>2891975</v>
      </c>
      <c r="G47" s="266">
        <v>15473384</v>
      </c>
      <c r="H47" s="266">
        <v>36214</v>
      </c>
    </row>
    <row r="48" spans="1:8" s="23" customFormat="1" ht="15" customHeight="1">
      <c r="A48" s="288" t="str">
        <f t="shared" si="11"/>
        <v>平成20年</v>
      </c>
      <c r="B48" s="266">
        <f t="shared" si="10"/>
        <v>164771365</v>
      </c>
      <c r="C48" s="266">
        <v>5009197</v>
      </c>
      <c r="D48" s="266">
        <v>179021</v>
      </c>
      <c r="E48" s="266">
        <v>140959947</v>
      </c>
      <c r="F48" s="266">
        <v>2889626</v>
      </c>
      <c r="G48" s="266">
        <v>15697420</v>
      </c>
      <c r="H48" s="266">
        <v>36154</v>
      </c>
    </row>
    <row r="49" spans="1:8" s="23" customFormat="1" ht="15" customHeight="1">
      <c r="A49" s="288" t="str">
        <f t="shared" si="11"/>
        <v>平成21年</v>
      </c>
      <c r="B49" s="266">
        <f t="shared" si="10"/>
        <v>142644050</v>
      </c>
      <c r="C49" s="266">
        <v>5002750</v>
      </c>
      <c r="D49" s="266">
        <v>178300</v>
      </c>
      <c r="E49" s="266">
        <v>121691107</v>
      </c>
      <c r="F49" s="266">
        <v>2869970</v>
      </c>
      <c r="G49" s="266">
        <v>12865771</v>
      </c>
      <c r="H49" s="266">
        <v>36152</v>
      </c>
    </row>
    <row r="50" spans="1:8" s="294" customFormat="1" ht="15" customHeight="1">
      <c r="A50" s="293" t="str">
        <f t="shared" si="11"/>
        <v>平成22年</v>
      </c>
      <c r="B50" s="267">
        <f>SUM(C50:H50)</f>
        <v>137168152</v>
      </c>
      <c r="C50" s="267">
        <v>4997502</v>
      </c>
      <c r="D50" s="267">
        <v>177557</v>
      </c>
      <c r="E50" s="267">
        <v>116495514</v>
      </c>
      <c r="F50" s="267">
        <v>2862780</v>
      </c>
      <c r="G50" s="267">
        <v>12598615</v>
      </c>
      <c r="H50" s="267">
        <f>1146+35038</f>
        <v>36184</v>
      </c>
    </row>
    <row r="51" spans="1:8" s="23" customFormat="1" ht="9.75" customHeight="1">
      <c r="A51" s="288"/>
      <c r="B51" s="266"/>
      <c r="C51" s="266"/>
      <c r="D51" s="266"/>
      <c r="E51" s="266"/>
      <c r="F51" s="266"/>
      <c r="G51" s="266"/>
      <c r="H51" s="266"/>
    </row>
    <row r="52" spans="1:8" s="285" customFormat="1" ht="15" customHeight="1">
      <c r="A52" s="288"/>
      <c r="B52" s="425" t="s">
        <v>459</v>
      </c>
      <c r="C52" s="425"/>
      <c r="D52" s="425"/>
      <c r="E52" s="425"/>
      <c r="F52" s="425"/>
      <c r="G52" s="425"/>
      <c r="H52" s="425"/>
    </row>
    <row r="53" spans="1:8" s="23" customFormat="1" ht="9.75" customHeight="1">
      <c r="A53" s="288"/>
      <c r="B53" s="266"/>
      <c r="C53" s="266"/>
      <c r="D53" s="266"/>
      <c r="E53" s="266"/>
      <c r="F53" s="266"/>
      <c r="G53" s="266"/>
      <c r="H53" s="266"/>
    </row>
    <row r="54" spans="1:8" s="23" customFormat="1" ht="15" customHeight="1">
      <c r="A54" s="288" t="s">
        <v>76</v>
      </c>
      <c r="B54" s="266">
        <f aca="true" t="shared" si="12" ref="B54:B64">SUM(C54:H54)</f>
        <v>183541</v>
      </c>
      <c r="C54" s="266">
        <v>53929</v>
      </c>
      <c r="D54" s="266">
        <v>17735</v>
      </c>
      <c r="E54" s="266">
        <v>51366</v>
      </c>
      <c r="F54" s="266">
        <v>45525</v>
      </c>
      <c r="G54" s="266">
        <v>7501</v>
      </c>
      <c r="H54" s="266">
        <v>7485</v>
      </c>
    </row>
    <row r="55" spans="1:8" s="23" customFormat="1" ht="15" customHeight="1">
      <c r="A55" s="288" t="s">
        <v>77</v>
      </c>
      <c r="B55" s="266">
        <f t="shared" si="12"/>
        <v>183963</v>
      </c>
      <c r="C55" s="266">
        <v>53183</v>
      </c>
      <c r="D55" s="266">
        <v>17317</v>
      </c>
      <c r="E55" s="266">
        <v>52655</v>
      </c>
      <c r="F55" s="266">
        <v>45854</v>
      </c>
      <c r="G55" s="266">
        <v>7448</v>
      </c>
      <c r="H55" s="266">
        <v>7506</v>
      </c>
    </row>
    <row r="56" spans="1:8" s="23" customFormat="1" ht="15" customHeight="1">
      <c r="A56" s="288" t="s">
        <v>78</v>
      </c>
      <c r="B56" s="266">
        <f t="shared" si="12"/>
        <v>182906</v>
      </c>
      <c r="C56" s="266">
        <v>51756</v>
      </c>
      <c r="D56" s="266">
        <v>17108</v>
      </c>
      <c r="E56" s="266">
        <v>53050</v>
      </c>
      <c r="F56" s="266">
        <v>45864</v>
      </c>
      <c r="G56" s="266">
        <v>7663</v>
      </c>
      <c r="H56" s="266">
        <v>7465</v>
      </c>
    </row>
    <row r="57" spans="1:8" s="23" customFormat="1" ht="15" customHeight="1">
      <c r="A57" s="288" t="s">
        <v>432</v>
      </c>
      <c r="B57" s="266">
        <f t="shared" si="12"/>
        <v>182301</v>
      </c>
      <c r="C57" s="266">
        <v>50856</v>
      </c>
      <c r="D57" s="266">
        <v>16989</v>
      </c>
      <c r="E57" s="266">
        <v>53401</v>
      </c>
      <c r="F57" s="266">
        <v>45803</v>
      </c>
      <c r="G57" s="266">
        <v>7837</v>
      </c>
      <c r="H57" s="266">
        <v>7415</v>
      </c>
    </row>
    <row r="58" spans="1:8" s="23" customFormat="1" ht="15" customHeight="1">
      <c r="A58" s="288" t="s">
        <v>433</v>
      </c>
      <c r="B58" s="266">
        <f t="shared" si="12"/>
        <v>181762</v>
      </c>
      <c r="C58" s="266">
        <v>49890</v>
      </c>
      <c r="D58" s="266">
        <v>16787</v>
      </c>
      <c r="E58" s="266">
        <v>54018</v>
      </c>
      <c r="F58" s="266">
        <v>45633</v>
      </c>
      <c r="G58" s="266">
        <v>8088</v>
      </c>
      <c r="H58" s="266">
        <v>7346</v>
      </c>
    </row>
    <row r="59" spans="1:8" s="23" customFormat="1" ht="15" customHeight="1">
      <c r="A59" s="288" t="str">
        <f aca="true" t="shared" si="13" ref="A59:A65">A44</f>
        <v>平成16年</v>
      </c>
      <c r="B59" s="266">
        <f t="shared" si="12"/>
        <v>181320</v>
      </c>
      <c r="C59" s="266">
        <v>49227</v>
      </c>
      <c r="D59" s="266">
        <v>16680</v>
      </c>
      <c r="E59" s="266">
        <v>54283</v>
      </c>
      <c r="F59" s="266">
        <v>45653</v>
      </c>
      <c r="G59" s="266">
        <v>8146</v>
      </c>
      <c r="H59" s="266">
        <v>7331</v>
      </c>
    </row>
    <row r="60" spans="1:8" s="23" customFormat="1" ht="15" customHeight="1">
      <c r="A60" s="288" t="str">
        <f t="shared" si="13"/>
        <v>平成17年</v>
      </c>
      <c r="B60" s="266">
        <f t="shared" si="12"/>
        <v>181019</v>
      </c>
      <c r="C60" s="266">
        <v>48427</v>
      </c>
      <c r="D60" s="266">
        <v>16581</v>
      </c>
      <c r="E60" s="266">
        <v>54596</v>
      </c>
      <c r="F60" s="266">
        <v>45668</v>
      </c>
      <c r="G60" s="266">
        <v>8438</v>
      </c>
      <c r="H60" s="266">
        <v>7309</v>
      </c>
    </row>
    <row r="61" spans="1:8" s="23" customFormat="1" ht="15" customHeight="1">
      <c r="A61" s="288" t="str">
        <f t="shared" si="13"/>
        <v>平成18年</v>
      </c>
      <c r="B61" s="266">
        <f t="shared" si="12"/>
        <v>181600</v>
      </c>
      <c r="C61" s="266">
        <v>47342</v>
      </c>
      <c r="D61" s="266">
        <v>16200</v>
      </c>
      <c r="E61" s="266">
        <v>56366</v>
      </c>
      <c r="F61" s="266">
        <v>45572</v>
      </c>
      <c r="G61" s="266">
        <v>8904</v>
      </c>
      <c r="H61" s="266">
        <v>7216</v>
      </c>
    </row>
    <row r="62" spans="1:8" s="23" customFormat="1" ht="15" customHeight="1">
      <c r="A62" s="288" t="str">
        <f t="shared" si="13"/>
        <v>平成19年</v>
      </c>
      <c r="B62" s="266">
        <f t="shared" si="12"/>
        <v>181645</v>
      </c>
      <c r="C62" s="266">
        <v>47140</v>
      </c>
      <c r="D62" s="266">
        <v>16134</v>
      </c>
      <c r="E62" s="266">
        <v>56645</v>
      </c>
      <c r="F62" s="266">
        <v>45557</v>
      </c>
      <c r="G62" s="266">
        <v>8964</v>
      </c>
      <c r="H62" s="266">
        <v>7205</v>
      </c>
    </row>
    <row r="63" spans="1:8" s="23" customFormat="1" ht="15" customHeight="1">
      <c r="A63" s="288" t="str">
        <f t="shared" si="13"/>
        <v>平成20年</v>
      </c>
      <c r="B63" s="300">
        <f t="shared" si="12"/>
        <v>181875</v>
      </c>
      <c r="C63" s="266">
        <v>47040</v>
      </c>
      <c r="D63" s="266">
        <v>16083</v>
      </c>
      <c r="E63" s="266">
        <v>56952</v>
      </c>
      <c r="F63" s="266">
        <v>45560</v>
      </c>
      <c r="G63" s="266">
        <v>9040</v>
      </c>
      <c r="H63" s="266">
        <v>7200</v>
      </c>
    </row>
    <row r="64" spans="1:8" s="23" customFormat="1" ht="15" customHeight="1">
      <c r="A64" s="288" t="str">
        <f t="shared" si="13"/>
        <v>平成21年</v>
      </c>
      <c r="B64" s="300">
        <f t="shared" si="12"/>
        <v>182094</v>
      </c>
      <c r="C64" s="266">
        <v>46895</v>
      </c>
      <c r="D64" s="266">
        <v>16032</v>
      </c>
      <c r="E64" s="266">
        <v>57243</v>
      </c>
      <c r="F64" s="266">
        <v>45604</v>
      </c>
      <c r="G64" s="266">
        <v>9114</v>
      </c>
      <c r="H64" s="266">
        <v>7206</v>
      </c>
    </row>
    <row r="65" spans="1:8" s="294" customFormat="1" ht="15" customHeight="1">
      <c r="A65" s="293" t="str">
        <f t="shared" si="13"/>
        <v>平成22年</v>
      </c>
      <c r="B65" s="301">
        <f>SUM(C65:H65)</f>
        <v>182106</v>
      </c>
      <c r="C65" s="267">
        <v>46766</v>
      </c>
      <c r="D65" s="267">
        <v>15994</v>
      </c>
      <c r="E65" s="267">
        <v>57478</v>
      </c>
      <c r="F65" s="267">
        <v>45498</v>
      </c>
      <c r="G65" s="267">
        <v>9158</v>
      </c>
      <c r="H65" s="267">
        <f>70+7142</f>
        <v>7212</v>
      </c>
    </row>
    <row r="66" spans="1:8" s="23" customFormat="1" ht="9.75" customHeight="1" thickBot="1">
      <c r="A66" s="302"/>
      <c r="B66" s="303"/>
      <c r="C66" s="304"/>
      <c r="D66" s="304"/>
      <c r="E66" s="304"/>
      <c r="F66" s="304"/>
      <c r="G66" s="304"/>
      <c r="H66" s="304"/>
    </row>
    <row r="67" spans="1:3" s="23" customFormat="1" ht="15" customHeight="1">
      <c r="A67" s="305" t="s">
        <v>460</v>
      </c>
      <c r="B67" s="306"/>
      <c r="C67" s="306"/>
    </row>
    <row r="68" spans="1:5" s="23" customFormat="1" ht="15" customHeight="1">
      <c r="A68" s="307" t="s">
        <v>461</v>
      </c>
      <c r="B68" s="308"/>
      <c r="C68" s="308"/>
      <c r="D68" s="308"/>
      <c r="E68" s="308"/>
    </row>
  </sheetData>
  <mergeCells count="4">
    <mergeCell ref="B52:H52"/>
    <mergeCell ref="B7:H7"/>
    <mergeCell ref="B22:H22"/>
    <mergeCell ref="B37:H37"/>
  </mergeCells>
  <hyperlinks>
    <hyperlink ref="H2" location="目次!A1" tooltip="メニューへ戻ります。" display="戻る"/>
  </hyperlinks>
  <printOptions/>
  <pageMargins left="0.75" right="0.75" top="1" bottom="1" header="0.512" footer="0.512"/>
  <pageSetup fitToHeight="0"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W19"/>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8.625" style="22" customWidth="1"/>
    <col min="2" max="2" width="5.625" style="22" customWidth="1"/>
    <col min="3" max="3" width="9.625" style="22" customWidth="1"/>
    <col min="4" max="4" width="5.625" style="22" customWidth="1"/>
    <col min="5" max="5" width="9.625" style="22" customWidth="1"/>
    <col min="6" max="6" width="5.625" style="22" customWidth="1"/>
    <col min="7" max="7" width="9.625" style="22" customWidth="1"/>
    <col min="8" max="8" width="5.625" style="22" customWidth="1"/>
    <col min="9" max="9" width="9.625" style="22" customWidth="1"/>
    <col min="10" max="10" width="5.625" style="22" customWidth="1"/>
    <col min="11" max="11" width="9.625" style="22" customWidth="1"/>
    <col min="12" max="12" width="5.625" style="22" customWidth="1"/>
    <col min="13" max="13" width="9.625" style="22" customWidth="1"/>
    <col min="14" max="14" width="5.625" style="22" customWidth="1"/>
    <col min="15" max="15" width="9.625" style="22" customWidth="1"/>
    <col min="16" max="16" width="5.625" style="22" customWidth="1"/>
    <col min="17" max="17" width="9.625" style="22" customWidth="1"/>
    <col min="18" max="18" width="5.625" style="22" customWidth="1"/>
    <col min="19" max="19" width="9.625" style="22" customWidth="1"/>
    <col min="20" max="20" width="5.625" style="22" customWidth="1"/>
    <col min="21" max="21" width="9.625" style="22" customWidth="1"/>
    <col min="22" max="16384" width="9.00390625" style="22" customWidth="1"/>
  </cols>
  <sheetData>
    <row r="1" spans="1:9" s="21" customFormat="1" ht="15" customHeight="1">
      <c r="A1" s="12" t="s">
        <v>271</v>
      </c>
      <c r="B1" s="12"/>
      <c r="C1" s="12"/>
      <c r="D1" s="12"/>
      <c r="E1" s="12"/>
      <c r="F1" s="12"/>
      <c r="G1" s="12"/>
      <c r="H1" s="12"/>
      <c r="I1" s="12"/>
    </row>
    <row r="2" spans="1:21" s="213" customFormat="1" ht="15" customHeight="1">
      <c r="A2" s="212"/>
      <c r="B2" s="212"/>
      <c r="C2" s="212"/>
      <c r="D2" s="212"/>
      <c r="E2" s="212"/>
      <c r="F2" s="212"/>
      <c r="G2" s="212"/>
      <c r="H2" s="212"/>
      <c r="I2" s="200" t="s">
        <v>422</v>
      </c>
      <c r="K2" s="200"/>
      <c r="U2" s="200" t="s">
        <v>422</v>
      </c>
    </row>
    <row r="3" spans="1:21" s="21" customFormat="1" ht="15" customHeight="1">
      <c r="A3" s="12"/>
      <c r="B3" s="12"/>
      <c r="C3" s="12"/>
      <c r="D3" s="12"/>
      <c r="E3" s="12"/>
      <c r="F3" s="12"/>
      <c r="G3" s="12"/>
      <c r="H3" s="12"/>
      <c r="I3" s="200"/>
      <c r="U3" s="200"/>
    </row>
    <row r="4" spans="9:21" ht="15" customHeight="1" thickBot="1">
      <c r="I4" s="206" t="s">
        <v>396</v>
      </c>
      <c r="U4" s="206" t="s">
        <v>396</v>
      </c>
    </row>
    <row r="5" spans="1:23" ht="15" customHeight="1">
      <c r="A5" s="430" t="s">
        <v>462</v>
      </c>
      <c r="B5" s="432" t="s">
        <v>463</v>
      </c>
      <c r="C5" s="432"/>
      <c r="D5" s="432" t="s">
        <v>464</v>
      </c>
      <c r="E5" s="432"/>
      <c r="F5" s="432" t="s">
        <v>465</v>
      </c>
      <c r="G5" s="433"/>
      <c r="H5" s="426" t="s">
        <v>466</v>
      </c>
      <c r="I5" s="427"/>
      <c r="J5" s="426" t="s">
        <v>467</v>
      </c>
      <c r="K5" s="427"/>
      <c r="L5" s="426" t="s">
        <v>468</v>
      </c>
      <c r="M5" s="427"/>
      <c r="N5" s="426" t="s">
        <v>469</v>
      </c>
      <c r="O5" s="427"/>
      <c r="P5" s="426" t="s">
        <v>470</v>
      </c>
      <c r="Q5" s="427"/>
      <c r="R5" s="426" t="s">
        <v>471</v>
      </c>
      <c r="S5" s="427"/>
      <c r="T5" s="426" t="s">
        <v>472</v>
      </c>
      <c r="U5" s="427"/>
      <c r="V5" s="428" t="s">
        <v>473</v>
      </c>
      <c r="W5" s="429"/>
    </row>
    <row r="6" spans="1:23" ht="15" customHeight="1">
      <c r="A6" s="431"/>
      <c r="B6" s="309" t="s">
        <v>474</v>
      </c>
      <c r="C6" s="309" t="s">
        <v>475</v>
      </c>
      <c r="D6" s="309" t="s">
        <v>474</v>
      </c>
      <c r="E6" s="309" t="s">
        <v>475</v>
      </c>
      <c r="F6" s="309" t="s">
        <v>474</v>
      </c>
      <c r="G6" s="310" t="s">
        <v>475</v>
      </c>
      <c r="H6" s="309" t="s">
        <v>474</v>
      </c>
      <c r="I6" s="310" t="s">
        <v>475</v>
      </c>
      <c r="J6" s="309" t="s">
        <v>474</v>
      </c>
      <c r="K6" s="310" t="s">
        <v>475</v>
      </c>
      <c r="L6" s="309" t="s">
        <v>474</v>
      </c>
      <c r="M6" s="310" t="s">
        <v>475</v>
      </c>
      <c r="N6" s="309" t="s">
        <v>474</v>
      </c>
      <c r="O6" s="310" t="s">
        <v>475</v>
      </c>
      <c r="P6" s="309" t="s">
        <v>474</v>
      </c>
      <c r="Q6" s="310" t="s">
        <v>475</v>
      </c>
      <c r="R6" s="309" t="s">
        <v>474</v>
      </c>
      <c r="S6" s="310" t="s">
        <v>475</v>
      </c>
      <c r="T6" s="309" t="s">
        <v>474</v>
      </c>
      <c r="U6" s="310" t="s">
        <v>475</v>
      </c>
      <c r="V6" s="311" t="s">
        <v>474</v>
      </c>
      <c r="W6" s="312" t="s">
        <v>475</v>
      </c>
    </row>
    <row r="7" spans="1:23" ht="15" customHeight="1">
      <c r="A7" s="313" t="s">
        <v>476</v>
      </c>
      <c r="B7" s="314">
        <v>132</v>
      </c>
      <c r="C7" s="315">
        <v>138345</v>
      </c>
      <c r="D7" s="316">
        <v>156</v>
      </c>
      <c r="E7" s="315">
        <v>90918</v>
      </c>
      <c r="F7" s="316">
        <v>157</v>
      </c>
      <c r="G7" s="57">
        <v>140204</v>
      </c>
      <c r="H7" s="317">
        <f>SUM(H8:H16)</f>
        <v>142</v>
      </c>
      <c r="I7" s="58">
        <f>SUM(I8:I16)</f>
        <v>84222</v>
      </c>
      <c r="J7" s="317">
        <v>134</v>
      </c>
      <c r="K7" s="58">
        <v>113150</v>
      </c>
      <c r="L7" s="317">
        <v>130</v>
      </c>
      <c r="M7" s="179">
        <v>130053</v>
      </c>
      <c r="N7" s="317">
        <f>SUM(N8:N16)</f>
        <v>86</v>
      </c>
      <c r="O7" s="179">
        <f>SUM(O8:O16)</f>
        <v>57649</v>
      </c>
      <c r="P7" s="317">
        <f>SUM(P8:P16)</f>
        <v>101</v>
      </c>
      <c r="Q7" s="179">
        <f>SUM(Q8:Q16)</f>
        <v>65971</v>
      </c>
      <c r="R7" s="317">
        <f>R8+R9+R10+R11+R12+R13+R14+R16</f>
        <v>80</v>
      </c>
      <c r="S7" s="179">
        <f>S8+S9+S10+S11+S12+S13+S14+S16</f>
        <v>44892</v>
      </c>
      <c r="T7" s="317">
        <f>SUM(T8:T16)</f>
        <v>62</v>
      </c>
      <c r="U7" s="179">
        <f>SUM(U8:U16)</f>
        <v>54209.97</v>
      </c>
      <c r="V7" s="318">
        <f>SUM(V8:V16)</f>
        <v>65</v>
      </c>
      <c r="W7" s="182">
        <f>SUM(W8:W16)</f>
        <v>36054.42</v>
      </c>
    </row>
    <row r="8" spans="1:23" ht="15" customHeight="1">
      <c r="A8" s="319" t="s">
        <v>477</v>
      </c>
      <c r="B8" s="320">
        <v>12</v>
      </c>
      <c r="C8" s="58">
        <v>8301</v>
      </c>
      <c r="D8" s="321">
        <v>17</v>
      </c>
      <c r="E8" s="58">
        <v>7697</v>
      </c>
      <c r="F8" s="321">
        <v>14</v>
      </c>
      <c r="G8" s="58">
        <v>9242</v>
      </c>
      <c r="H8" s="321">
        <v>13</v>
      </c>
      <c r="I8" s="58">
        <v>5773</v>
      </c>
      <c r="J8" s="321">
        <v>8</v>
      </c>
      <c r="K8" s="58">
        <v>4825</v>
      </c>
      <c r="L8" s="321">
        <v>7</v>
      </c>
      <c r="M8" s="322">
        <v>4296</v>
      </c>
      <c r="N8" s="321">
        <v>7</v>
      </c>
      <c r="O8" s="322">
        <v>2620</v>
      </c>
      <c r="P8" s="321">
        <v>11</v>
      </c>
      <c r="Q8" s="322">
        <v>5790</v>
      </c>
      <c r="R8" s="22">
        <v>8</v>
      </c>
      <c r="S8" s="179">
        <v>4396</v>
      </c>
      <c r="T8" s="22">
        <v>3</v>
      </c>
      <c r="U8" s="179">
        <v>850</v>
      </c>
      <c r="V8" s="323">
        <v>7</v>
      </c>
      <c r="W8" s="324">
        <v>3195</v>
      </c>
    </row>
    <row r="9" spans="1:23" ht="15" customHeight="1">
      <c r="A9" s="319" t="s">
        <v>478</v>
      </c>
      <c r="B9" s="320">
        <v>19</v>
      </c>
      <c r="C9" s="58">
        <v>7711</v>
      </c>
      <c r="D9" s="321">
        <v>30</v>
      </c>
      <c r="E9" s="58">
        <v>15309</v>
      </c>
      <c r="F9" s="321">
        <v>22</v>
      </c>
      <c r="G9" s="58">
        <v>11587</v>
      </c>
      <c r="H9" s="321">
        <v>25</v>
      </c>
      <c r="I9" s="58">
        <v>14233</v>
      </c>
      <c r="J9" s="321">
        <v>33</v>
      </c>
      <c r="K9" s="58">
        <v>20044</v>
      </c>
      <c r="L9" s="321">
        <v>19</v>
      </c>
      <c r="M9" s="322">
        <v>8627</v>
      </c>
      <c r="N9" s="321">
        <v>8</v>
      </c>
      <c r="O9" s="322">
        <v>3556</v>
      </c>
      <c r="P9" s="321">
        <v>21</v>
      </c>
      <c r="Q9" s="322">
        <v>8149</v>
      </c>
      <c r="R9" s="22">
        <v>13</v>
      </c>
      <c r="S9" s="179">
        <v>5703</v>
      </c>
      <c r="T9" s="22">
        <v>6</v>
      </c>
      <c r="U9" s="179">
        <v>2012</v>
      </c>
      <c r="V9" s="323">
        <v>10</v>
      </c>
      <c r="W9" s="324">
        <v>4674</v>
      </c>
    </row>
    <row r="10" spans="1:23" ht="15" customHeight="1">
      <c r="A10" s="319" t="s">
        <v>479</v>
      </c>
      <c r="B10" s="320">
        <v>10</v>
      </c>
      <c r="C10" s="58">
        <v>19631</v>
      </c>
      <c r="D10" s="321">
        <v>6</v>
      </c>
      <c r="E10" s="58">
        <v>8185</v>
      </c>
      <c r="F10" s="321">
        <v>7</v>
      </c>
      <c r="G10" s="58">
        <v>5163</v>
      </c>
      <c r="H10" s="321">
        <v>4</v>
      </c>
      <c r="I10" s="58">
        <v>4782</v>
      </c>
      <c r="J10" s="321">
        <v>4</v>
      </c>
      <c r="K10" s="58">
        <v>3124</v>
      </c>
      <c r="L10" s="321">
        <v>8</v>
      </c>
      <c r="M10" s="322">
        <v>8475</v>
      </c>
      <c r="N10" s="321">
        <v>7</v>
      </c>
      <c r="O10" s="322">
        <v>4105</v>
      </c>
      <c r="P10" s="321">
        <v>6</v>
      </c>
      <c r="Q10" s="322">
        <v>9523</v>
      </c>
      <c r="R10" s="22">
        <v>10</v>
      </c>
      <c r="S10" s="179">
        <v>11101</v>
      </c>
      <c r="T10" s="22">
        <v>12</v>
      </c>
      <c r="U10" s="179">
        <v>14665</v>
      </c>
      <c r="V10" s="323">
        <v>1</v>
      </c>
      <c r="W10" s="324">
        <v>535</v>
      </c>
    </row>
    <row r="11" spans="1:23" ht="15" customHeight="1">
      <c r="A11" s="319" t="s">
        <v>480</v>
      </c>
      <c r="B11" s="320">
        <v>1</v>
      </c>
      <c r="C11" s="58">
        <v>16623</v>
      </c>
      <c r="D11" s="321">
        <v>1</v>
      </c>
      <c r="E11" s="58">
        <v>423</v>
      </c>
      <c r="F11" s="321">
        <v>1</v>
      </c>
      <c r="G11" s="58">
        <v>1198</v>
      </c>
      <c r="H11" s="321">
        <v>1</v>
      </c>
      <c r="I11" s="58">
        <v>4500</v>
      </c>
      <c r="J11" s="321">
        <v>2</v>
      </c>
      <c r="K11" s="58">
        <v>8235</v>
      </c>
      <c r="L11" s="321">
        <v>2</v>
      </c>
      <c r="M11" s="322">
        <v>2735</v>
      </c>
      <c r="N11" s="321">
        <v>3</v>
      </c>
      <c r="O11" s="322">
        <v>3270</v>
      </c>
      <c r="P11" s="321">
        <v>3</v>
      </c>
      <c r="Q11" s="322">
        <v>3825</v>
      </c>
      <c r="R11" s="22">
        <v>2</v>
      </c>
      <c r="S11" s="179">
        <v>3098</v>
      </c>
      <c r="T11" s="22">
        <v>5</v>
      </c>
      <c r="U11" s="179">
        <v>4533</v>
      </c>
      <c r="V11" s="323">
        <v>1</v>
      </c>
      <c r="W11" s="324">
        <v>2622</v>
      </c>
    </row>
    <row r="12" spans="1:23" ht="15" customHeight="1">
      <c r="A12" s="319" t="s">
        <v>481</v>
      </c>
      <c r="B12" s="320">
        <v>21</v>
      </c>
      <c r="C12" s="58">
        <v>6181</v>
      </c>
      <c r="D12" s="321">
        <v>32</v>
      </c>
      <c r="E12" s="58">
        <v>9823</v>
      </c>
      <c r="F12" s="321">
        <v>28</v>
      </c>
      <c r="G12" s="58">
        <v>8195</v>
      </c>
      <c r="H12" s="321">
        <v>28</v>
      </c>
      <c r="I12" s="58">
        <v>5922</v>
      </c>
      <c r="J12" s="321">
        <v>10</v>
      </c>
      <c r="K12" s="58">
        <v>5394</v>
      </c>
      <c r="L12" s="321">
        <v>22</v>
      </c>
      <c r="M12" s="322">
        <v>7177</v>
      </c>
      <c r="N12" s="321">
        <v>19</v>
      </c>
      <c r="O12" s="322">
        <v>4476</v>
      </c>
      <c r="P12" s="321">
        <v>13</v>
      </c>
      <c r="Q12" s="322">
        <v>3492</v>
      </c>
      <c r="R12" s="22">
        <v>14</v>
      </c>
      <c r="S12" s="179">
        <v>4062</v>
      </c>
      <c r="T12" s="22">
        <v>6</v>
      </c>
      <c r="U12" s="179">
        <v>1082</v>
      </c>
      <c r="V12" s="323">
        <v>16</v>
      </c>
      <c r="W12" s="324">
        <v>3096</v>
      </c>
    </row>
    <row r="13" spans="1:23" ht="15" customHeight="1">
      <c r="A13" s="319" t="s">
        <v>482</v>
      </c>
      <c r="B13" s="320">
        <v>11</v>
      </c>
      <c r="C13" s="58">
        <v>38401</v>
      </c>
      <c r="D13" s="321">
        <v>4</v>
      </c>
      <c r="E13" s="58">
        <v>2709</v>
      </c>
      <c r="F13" s="321">
        <v>13</v>
      </c>
      <c r="G13" s="58">
        <v>17453</v>
      </c>
      <c r="H13" s="321">
        <v>10</v>
      </c>
      <c r="I13" s="58">
        <v>13967</v>
      </c>
      <c r="J13" s="321">
        <v>10</v>
      </c>
      <c r="K13" s="58">
        <v>30760</v>
      </c>
      <c r="L13" s="321">
        <v>14</v>
      </c>
      <c r="M13" s="322">
        <v>67347</v>
      </c>
      <c r="N13" s="321">
        <v>10</v>
      </c>
      <c r="O13" s="322">
        <v>15653</v>
      </c>
      <c r="P13" s="321">
        <v>6</v>
      </c>
      <c r="Q13" s="322">
        <v>5755</v>
      </c>
      <c r="R13" s="22">
        <v>3</v>
      </c>
      <c r="S13" s="179">
        <v>6348</v>
      </c>
      <c r="T13" s="22">
        <v>3</v>
      </c>
      <c r="U13" s="179">
        <v>18876</v>
      </c>
      <c r="V13" s="323">
        <v>4</v>
      </c>
      <c r="W13" s="324">
        <v>13408</v>
      </c>
    </row>
    <row r="14" spans="1:23" ht="15" customHeight="1">
      <c r="A14" s="319" t="s">
        <v>483</v>
      </c>
      <c r="B14" s="320">
        <v>27</v>
      </c>
      <c r="C14" s="58">
        <v>16936</v>
      </c>
      <c r="D14" s="321">
        <v>25</v>
      </c>
      <c r="E14" s="58">
        <v>17393</v>
      </c>
      <c r="F14" s="321">
        <v>19</v>
      </c>
      <c r="G14" s="58">
        <v>9920</v>
      </c>
      <c r="H14" s="321">
        <v>26</v>
      </c>
      <c r="I14" s="58">
        <v>9171</v>
      </c>
      <c r="J14" s="321">
        <v>31</v>
      </c>
      <c r="K14" s="58">
        <v>15103</v>
      </c>
      <c r="L14" s="321">
        <v>27</v>
      </c>
      <c r="M14" s="322">
        <v>12333</v>
      </c>
      <c r="N14" s="321">
        <v>18</v>
      </c>
      <c r="O14" s="322">
        <v>13417</v>
      </c>
      <c r="P14" s="321">
        <v>24</v>
      </c>
      <c r="Q14" s="322">
        <v>13534</v>
      </c>
      <c r="R14" s="22">
        <v>16</v>
      </c>
      <c r="S14" s="179">
        <v>5757</v>
      </c>
      <c r="T14" s="22">
        <v>14</v>
      </c>
      <c r="U14" s="179">
        <v>7422.66</v>
      </c>
      <c r="V14" s="323">
        <v>16</v>
      </c>
      <c r="W14" s="324">
        <v>7473.42</v>
      </c>
    </row>
    <row r="15" spans="1:23" ht="15" customHeight="1">
      <c r="A15" s="319" t="s">
        <v>484</v>
      </c>
      <c r="B15" s="320">
        <v>6</v>
      </c>
      <c r="C15" s="58">
        <v>1176</v>
      </c>
      <c r="D15" s="321">
        <v>5</v>
      </c>
      <c r="E15" s="58">
        <v>179</v>
      </c>
      <c r="F15" s="321">
        <v>4</v>
      </c>
      <c r="G15" s="58">
        <v>269</v>
      </c>
      <c r="H15" s="321">
        <v>0</v>
      </c>
      <c r="I15" s="58">
        <v>0</v>
      </c>
      <c r="J15" s="321">
        <v>6</v>
      </c>
      <c r="K15" s="58">
        <v>708</v>
      </c>
      <c r="L15" s="321">
        <v>4</v>
      </c>
      <c r="M15" s="322">
        <v>881</v>
      </c>
      <c r="N15" s="321">
        <v>0</v>
      </c>
      <c r="O15" s="322">
        <v>0</v>
      </c>
      <c r="P15" s="321">
        <v>3</v>
      </c>
      <c r="Q15" s="322">
        <v>5590</v>
      </c>
      <c r="R15" s="22">
        <v>0</v>
      </c>
      <c r="S15" s="179">
        <v>0</v>
      </c>
      <c r="T15" s="22">
        <v>2</v>
      </c>
      <c r="U15" s="179">
        <v>216</v>
      </c>
      <c r="V15" s="323">
        <v>2</v>
      </c>
      <c r="W15" s="324">
        <v>130</v>
      </c>
    </row>
    <row r="16" spans="1:23" ht="15" customHeight="1" thickBot="1">
      <c r="A16" s="325" t="s">
        <v>485</v>
      </c>
      <c r="B16" s="326">
        <v>25</v>
      </c>
      <c r="C16" s="64">
        <v>23385</v>
      </c>
      <c r="D16" s="327">
        <v>36</v>
      </c>
      <c r="E16" s="64">
        <v>29200</v>
      </c>
      <c r="F16" s="327">
        <v>49</v>
      </c>
      <c r="G16" s="64">
        <v>77177</v>
      </c>
      <c r="H16" s="64">
        <v>35</v>
      </c>
      <c r="I16" s="64">
        <v>25874</v>
      </c>
      <c r="J16" s="64">
        <v>30</v>
      </c>
      <c r="K16" s="64">
        <v>24956</v>
      </c>
      <c r="L16" s="64">
        <v>27</v>
      </c>
      <c r="M16" s="328">
        <v>18182</v>
      </c>
      <c r="N16" s="64">
        <v>14</v>
      </c>
      <c r="O16" s="328">
        <v>10552</v>
      </c>
      <c r="P16" s="64">
        <v>14</v>
      </c>
      <c r="Q16" s="328">
        <v>10313</v>
      </c>
      <c r="R16" s="180">
        <v>14</v>
      </c>
      <c r="S16" s="181">
        <v>4427</v>
      </c>
      <c r="T16" s="180">
        <v>11</v>
      </c>
      <c r="U16" s="181">
        <v>4553.31</v>
      </c>
      <c r="V16" s="329">
        <v>8</v>
      </c>
      <c r="W16" s="330">
        <v>921</v>
      </c>
    </row>
    <row r="17" spans="1:7" ht="15" customHeight="1">
      <c r="A17" s="331" t="s">
        <v>486</v>
      </c>
      <c r="B17" s="332"/>
      <c r="C17" s="332"/>
      <c r="D17" s="332"/>
      <c r="E17" s="332"/>
      <c r="F17" s="332"/>
      <c r="G17" s="333"/>
    </row>
    <row r="18" spans="1:22" ht="15" customHeight="1">
      <c r="A18" s="334" t="s">
        <v>487</v>
      </c>
      <c r="B18" s="335"/>
      <c r="C18" s="335"/>
      <c r="D18" s="335"/>
      <c r="E18" s="335"/>
      <c r="F18" s="335"/>
      <c r="G18" s="335"/>
      <c r="H18" s="335"/>
      <c r="I18" s="335"/>
      <c r="J18" s="335"/>
      <c r="K18" s="335"/>
      <c r="L18" s="335"/>
      <c r="M18" s="335"/>
      <c r="R18" s="317"/>
      <c r="T18" s="317"/>
      <c r="V18" s="317"/>
    </row>
    <row r="19" ht="15" customHeight="1">
      <c r="K19" s="200"/>
    </row>
  </sheetData>
  <mergeCells count="12">
    <mergeCell ref="A5:A6"/>
    <mergeCell ref="J5:K5"/>
    <mergeCell ref="L5:M5"/>
    <mergeCell ref="N5:O5"/>
    <mergeCell ref="B5:C5"/>
    <mergeCell ref="D5:E5"/>
    <mergeCell ref="F5:G5"/>
    <mergeCell ref="H5:I5"/>
    <mergeCell ref="V5:W5"/>
    <mergeCell ref="R5:S5"/>
    <mergeCell ref="T5:U5"/>
    <mergeCell ref="P5:Q5"/>
  </mergeCells>
  <hyperlinks>
    <hyperlink ref="U2" location="目次!A1" tooltip="メニューへ戻ります。" display="戻る"/>
    <hyperlink ref="I2" location="目次!A1" tooltip="メニューへ戻ります。" display="戻る"/>
  </hyperlinks>
  <printOptions/>
  <pageMargins left="0.75" right="0.75" top="1" bottom="1" header="0.512" footer="0.512"/>
  <pageSetup fitToHeight="0"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M72"/>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1" width="3.00390625" style="10" customWidth="1"/>
    <col min="2" max="2" width="6.625" style="10" customWidth="1"/>
    <col min="3" max="4" width="9.625" style="10" customWidth="1"/>
    <col min="5" max="5" width="9.625" style="19" customWidth="1"/>
    <col min="6" max="7" width="9.625" style="10" customWidth="1"/>
    <col min="8" max="9" width="9.625" style="20" customWidth="1"/>
    <col min="10" max="10" width="9.625" style="10" customWidth="1"/>
    <col min="11" max="11" width="9.625" style="20" customWidth="1"/>
    <col min="12" max="12" width="9.625" style="10" customWidth="1"/>
    <col min="13" max="16384" width="9.00390625" style="10" customWidth="1"/>
  </cols>
  <sheetData>
    <row r="1" spans="1:11" s="17" customFormat="1" ht="15" customHeight="1">
      <c r="A1" s="205" t="s">
        <v>272</v>
      </c>
      <c r="B1" s="205"/>
      <c r="C1" s="205"/>
      <c r="D1" s="205"/>
      <c r="E1" s="205"/>
      <c r="F1" s="205"/>
      <c r="G1" s="205"/>
      <c r="H1" s="205"/>
      <c r="I1" s="205"/>
      <c r="J1" s="205"/>
      <c r="K1" s="205"/>
    </row>
    <row r="2" spans="1:12" s="220" customFormat="1" ht="15" customHeight="1">
      <c r="A2" s="219"/>
      <c r="B2" s="219"/>
      <c r="C2" s="219"/>
      <c r="D2" s="219"/>
      <c r="E2" s="219"/>
      <c r="F2" s="219"/>
      <c r="G2" s="219"/>
      <c r="H2" s="219"/>
      <c r="I2" s="219"/>
      <c r="J2" s="219"/>
      <c r="K2" s="219"/>
      <c r="L2" s="200" t="s">
        <v>422</v>
      </c>
    </row>
    <row r="3" ht="15" customHeight="1" thickBot="1">
      <c r="B3" s="18"/>
    </row>
    <row r="4" spans="1:12" ht="30" customHeight="1">
      <c r="A4" s="437" t="s">
        <v>79</v>
      </c>
      <c r="B4" s="438"/>
      <c r="C4" s="443" t="s">
        <v>226</v>
      </c>
      <c r="D4" s="444"/>
      <c r="E4" s="444"/>
      <c r="F4" s="444"/>
      <c r="G4" s="445"/>
      <c r="H4" s="443" t="s">
        <v>227</v>
      </c>
      <c r="I4" s="444"/>
      <c r="J4" s="446" t="s">
        <v>228</v>
      </c>
      <c r="K4" s="447"/>
      <c r="L4" s="435" t="s">
        <v>488</v>
      </c>
    </row>
    <row r="5" spans="1:12" ht="30" customHeight="1">
      <c r="A5" s="439"/>
      <c r="B5" s="440"/>
      <c r="C5" s="336" t="s">
        <v>8</v>
      </c>
      <c r="D5" s="336" t="s">
        <v>80</v>
      </c>
      <c r="E5" s="338" t="s">
        <v>81</v>
      </c>
      <c r="F5" s="336" t="s">
        <v>82</v>
      </c>
      <c r="G5" s="336" t="s">
        <v>83</v>
      </c>
      <c r="H5" s="338" t="s">
        <v>84</v>
      </c>
      <c r="I5" s="339" t="s">
        <v>85</v>
      </c>
      <c r="J5" s="340" t="s">
        <v>83</v>
      </c>
      <c r="K5" s="338" t="s">
        <v>489</v>
      </c>
      <c r="L5" s="436"/>
    </row>
    <row r="6" spans="1:12" ht="9.75" customHeight="1">
      <c r="A6" s="448"/>
      <c r="B6" s="449"/>
      <c r="C6" s="341"/>
      <c r="D6" s="341"/>
      <c r="E6" s="342"/>
      <c r="F6" s="341"/>
      <c r="G6" s="341"/>
      <c r="H6" s="342"/>
      <c r="I6" s="342"/>
      <c r="J6" s="341"/>
      <c r="K6" s="342"/>
      <c r="L6" s="342"/>
    </row>
    <row r="7" spans="1:13" ht="15" customHeight="1">
      <c r="A7" s="441" t="s">
        <v>490</v>
      </c>
      <c r="B7" s="442"/>
      <c r="C7" s="343">
        <v>33.5</v>
      </c>
      <c r="D7" s="344">
        <v>37842</v>
      </c>
      <c r="E7" s="345">
        <v>-9</v>
      </c>
      <c r="F7" s="346" t="s">
        <v>491</v>
      </c>
      <c r="G7" s="346">
        <v>12.1</v>
      </c>
      <c r="H7" s="345">
        <v>1539</v>
      </c>
      <c r="I7" s="345">
        <v>66.5</v>
      </c>
      <c r="J7" s="346">
        <v>1.2</v>
      </c>
      <c r="K7" s="343">
        <v>17.5</v>
      </c>
      <c r="L7" s="347">
        <v>25</v>
      </c>
      <c r="M7" s="348"/>
    </row>
    <row r="8" spans="1:13" ht="15" customHeight="1">
      <c r="A8" s="441" t="s">
        <v>430</v>
      </c>
      <c r="B8" s="442"/>
      <c r="C8" s="343">
        <v>36</v>
      </c>
      <c r="D8" s="344">
        <v>37837</v>
      </c>
      <c r="E8" s="345">
        <v>-8</v>
      </c>
      <c r="F8" s="344">
        <v>37649</v>
      </c>
      <c r="G8" s="346">
        <v>12.4</v>
      </c>
      <c r="H8" s="345">
        <v>1222</v>
      </c>
      <c r="I8" s="345">
        <v>31</v>
      </c>
      <c r="J8" s="346">
        <v>1.3</v>
      </c>
      <c r="K8" s="343">
        <v>15.5</v>
      </c>
      <c r="L8" s="347">
        <v>25</v>
      </c>
      <c r="M8" s="348"/>
    </row>
    <row r="9" spans="1:13" ht="15" customHeight="1">
      <c r="A9" s="441" t="s">
        <v>431</v>
      </c>
      <c r="B9" s="442"/>
      <c r="C9" s="343">
        <v>35.3</v>
      </c>
      <c r="D9" s="344">
        <v>37836</v>
      </c>
      <c r="E9" s="345">
        <v>-9</v>
      </c>
      <c r="F9" s="344">
        <v>37636</v>
      </c>
      <c r="G9" s="346">
        <v>11.7</v>
      </c>
      <c r="H9" s="345">
        <v>1273.5</v>
      </c>
      <c r="I9" s="345">
        <v>27</v>
      </c>
      <c r="J9" s="346">
        <v>1.2</v>
      </c>
      <c r="K9" s="343">
        <v>12.5</v>
      </c>
      <c r="L9" s="347">
        <v>21</v>
      </c>
      <c r="M9" s="348"/>
    </row>
    <row r="10" spans="1:13" ht="15" customHeight="1">
      <c r="A10" s="441" t="s">
        <v>432</v>
      </c>
      <c r="B10" s="442"/>
      <c r="C10" s="343">
        <v>36</v>
      </c>
      <c r="D10" s="344">
        <v>38234</v>
      </c>
      <c r="E10" s="345">
        <v>-7.5</v>
      </c>
      <c r="F10" s="344">
        <v>38055</v>
      </c>
      <c r="G10" s="346">
        <v>12.1</v>
      </c>
      <c r="H10" s="345">
        <v>1078</v>
      </c>
      <c r="I10" s="345">
        <v>20</v>
      </c>
      <c r="J10" s="346">
        <v>1.3</v>
      </c>
      <c r="K10" s="343">
        <v>21</v>
      </c>
      <c r="L10" s="347">
        <v>32</v>
      </c>
      <c r="M10" s="348"/>
    </row>
    <row r="11" spans="1:13" ht="30" customHeight="1">
      <c r="A11" s="441" t="s">
        <v>433</v>
      </c>
      <c r="B11" s="442"/>
      <c r="C11" s="343">
        <v>32</v>
      </c>
      <c r="D11" s="349" t="s">
        <v>492</v>
      </c>
      <c r="E11" s="345">
        <v>-10</v>
      </c>
      <c r="F11" s="349" t="s">
        <v>493</v>
      </c>
      <c r="G11" s="346">
        <v>11.3</v>
      </c>
      <c r="H11" s="345">
        <v>1513.5</v>
      </c>
      <c r="I11" s="345">
        <v>29</v>
      </c>
      <c r="J11" s="346">
        <v>1.3</v>
      </c>
      <c r="K11" s="343">
        <v>19</v>
      </c>
      <c r="L11" s="347">
        <v>23</v>
      </c>
      <c r="M11" s="348"/>
    </row>
    <row r="12" spans="1:12" ht="30" customHeight="1">
      <c r="A12" s="441" t="s">
        <v>434</v>
      </c>
      <c r="B12" s="442"/>
      <c r="C12" s="343">
        <v>34.5</v>
      </c>
      <c r="D12" s="349" t="s">
        <v>494</v>
      </c>
      <c r="E12" s="345">
        <v>-8.5</v>
      </c>
      <c r="F12" s="349" t="s">
        <v>495</v>
      </c>
      <c r="G12" s="346">
        <v>13.9</v>
      </c>
      <c r="H12" s="345">
        <v>1887</v>
      </c>
      <c r="I12" s="345">
        <v>47.5</v>
      </c>
      <c r="J12" s="346">
        <v>1.6</v>
      </c>
      <c r="K12" s="350">
        <v>33.5</v>
      </c>
      <c r="L12" s="347">
        <v>110</v>
      </c>
    </row>
    <row r="13" spans="1:13" ht="15" customHeight="1">
      <c r="A13" s="441" t="s">
        <v>435</v>
      </c>
      <c r="B13" s="442"/>
      <c r="C13" s="343">
        <v>34.9</v>
      </c>
      <c r="D13" s="344">
        <v>39299</v>
      </c>
      <c r="E13" s="345">
        <v>-10.7</v>
      </c>
      <c r="F13" s="344">
        <v>39439</v>
      </c>
      <c r="G13" s="346">
        <v>13.3</v>
      </c>
      <c r="H13" s="345">
        <v>982</v>
      </c>
      <c r="I13" s="345">
        <v>28</v>
      </c>
      <c r="J13" s="346">
        <v>1.6</v>
      </c>
      <c r="K13" s="343">
        <v>24.4</v>
      </c>
      <c r="L13" s="347">
        <v>113</v>
      </c>
      <c r="M13" s="348"/>
    </row>
    <row r="14" spans="1:13" ht="15" customHeight="1">
      <c r="A14" s="441" t="s">
        <v>436</v>
      </c>
      <c r="B14" s="442"/>
      <c r="C14" s="343">
        <v>35.3</v>
      </c>
      <c r="D14" s="344">
        <v>39300</v>
      </c>
      <c r="E14" s="345">
        <v>-9</v>
      </c>
      <c r="F14" s="344">
        <v>39106</v>
      </c>
      <c r="G14" s="346">
        <v>13.5</v>
      </c>
      <c r="H14" s="345">
        <v>1644</v>
      </c>
      <c r="I14" s="345">
        <v>32</v>
      </c>
      <c r="J14" s="346">
        <v>1.6</v>
      </c>
      <c r="K14" s="343">
        <v>22</v>
      </c>
      <c r="L14" s="347">
        <v>125</v>
      </c>
      <c r="M14" s="348"/>
    </row>
    <row r="15" spans="1:13" ht="15" customHeight="1">
      <c r="A15" s="441" t="s">
        <v>437</v>
      </c>
      <c r="B15" s="442"/>
      <c r="C15" s="343">
        <v>35.6</v>
      </c>
      <c r="D15" s="344">
        <v>39676</v>
      </c>
      <c r="E15" s="345">
        <v>-6</v>
      </c>
      <c r="F15" s="344">
        <v>39118</v>
      </c>
      <c r="G15" s="346">
        <v>13.8</v>
      </c>
      <c r="H15" s="345">
        <v>1242</v>
      </c>
      <c r="I15" s="345">
        <v>28</v>
      </c>
      <c r="J15" s="346">
        <v>1.5</v>
      </c>
      <c r="K15" s="343">
        <v>25.9</v>
      </c>
      <c r="L15" s="347">
        <v>105</v>
      </c>
      <c r="M15" s="348"/>
    </row>
    <row r="16" spans="1:13" ht="15" customHeight="1">
      <c r="A16" s="441" t="s">
        <v>63</v>
      </c>
      <c r="B16" s="442"/>
      <c r="C16" s="343">
        <v>34.5</v>
      </c>
      <c r="D16" s="344">
        <v>40020</v>
      </c>
      <c r="E16" s="345">
        <v>-5.8</v>
      </c>
      <c r="F16" s="344">
        <v>39858</v>
      </c>
      <c r="G16" s="346">
        <v>13.5</v>
      </c>
      <c r="H16" s="345">
        <v>1245.5</v>
      </c>
      <c r="I16" s="345">
        <v>39.5</v>
      </c>
      <c r="J16" s="346">
        <v>1.4</v>
      </c>
      <c r="K16" s="343">
        <v>19.4</v>
      </c>
      <c r="L16" s="347">
        <v>102</v>
      </c>
      <c r="M16" s="348"/>
    </row>
    <row r="17" spans="1:13" s="183" customFormat="1" ht="15" customHeight="1">
      <c r="A17" s="450" t="s">
        <v>438</v>
      </c>
      <c r="B17" s="451"/>
      <c r="C17" s="351">
        <v>34.5</v>
      </c>
      <c r="D17" s="352">
        <v>40398</v>
      </c>
      <c r="E17" s="353">
        <v>-5.3</v>
      </c>
      <c r="F17" s="352">
        <v>40531</v>
      </c>
      <c r="G17" s="354">
        <v>13.5</v>
      </c>
      <c r="H17" s="353">
        <v>1347.5</v>
      </c>
      <c r="I17" s="353">
        <v>35</v>
      </c>
      <c r="J17" s="354">
        <v>1.5</v>
      </c>
      <c r="K17" s="351">
        <v>25.2</v>
      </c>
      <c r="L17" s="355">
        <v>117</v>
      </c>
      <c r="M17" s="356"/>
    </row>
    <row r="18" spans="1:12" ht="9.75" customHeight="1">
      <c r="A18" s="452"/>
      <c r="B18" s="453"/>
      <c r="C18" s="357"/>
      <c r="D18" s="358"/>
      <c r="E18" s="359"/>
      <c r="F18" s="358"/>
      <c r="G18" s="357"/>
      <c r="H18" s="359"/>
      <c r="I18" s="359"/>
      <c r="J18" s="357"/>
      <c r="K18" s="360"/>
      <c r="L18" s="361"/>
    </row>
    <row r="19" spans="1:12" ht="9.75" customHeight="1">
      <c r="A19" s="362"/>
      <c r="B19" s="184"/>
      <c r="C19" s="346"/>
      <c r="D19" s="346"/>
      <c r="E19" s="345"/>
      <c r="F19" s="346"/>
      <c r="G19" s="363"/>
      <c r="H19" s="364"/>
      <c r="I19" s="365"/>
      <c r="J19" s="346"/>
      <c r="K19" s="366"/>
      <c r="L19" s="347"/>
    </row>
    <row r="20" spans="1:12" ht="15" customHeight="1">
      <c r="A20" s="434" t="s">
        <v>436</v>
      </c>
      <c r="B20" s="184" t="s">
        <v>496</v>
      </c>
      <c r="C20" s="343">
        <v>11.1</v>
      </c>
      <c r="D20" s="346" t="s">
        <v>497</v>
      </c>
      <c r="E20" s="345">
        <v>-9</v>
      </c>
      <c r="F20" s="346" t="s">
        <v>498</v>
      </c>
      <c r="G20" s="364"/>
      <c r="H20" s="364"/>
      <c r="I20" s="364"/>
      <c r="J20" s="345"/>
      <c r="K20" s="366"/>
      <c r="L20" s="368">
        <v>9</v>
      </c>
    </row>
    <row r="21" spans="1:12" ht="15" customHeight="1">
      <c r="A21" s="434"/>
      <c r="B21" s="184" t="s">
        <v>499</v>
      </c>
      <c r="C21" s="343">
        <v>14.7</v>
      </c>
      <c r="D21" s="346" t="s">
        <v>500</v>
      </c>
      <c r="E21" s="345">
        <v>-5.7</v>
      </c>
      <c r="F21" s="346" t="s">
        <v>501</v>
      </c>
      <c r="G21" s="364"/>
      <c r="H21" s="364"/>
      <c r="I21" s="364"/>
      <c r="J21" s="345"/>
      <c r="K21" s="366"/>
      <c r="L21" s="368">
        <v>13</v>
      </c>
    </row>
    <row r="22" spans="1:12" ht="15" customHeight="1">
      <c r="A22" s="434"/>
      <c r="B22" s="184" t="s">
        <v>502</v>
      </c>
      <c r="C22" s="343">
        <v>16.9</v>
      </c>
      <c r="D22" s="346" t="s">
        <v>503</v>
      </c>
      <c r="E22" s="345">
        <v>-3.9</v>
      </c>
      <c r="F22" s="346" t="s">
        <v>500</v>
      </c>
      <c r="G22" s="364"/>
      <c r="H22" s="364"/>
      <c r="I22" s="364"/>
      <c r="J22" s="345"/>
      <c r="K22" s="366"/>
      <c r="L22" s="368">
        <v>17</v>
      </c>
    </row>
    <row r="23" spans="1:12" ht="15" customHeight="1">
      <c r="A23" s="434"/>
      <c r="B23" s="184" t="s">
        <v>504</v>
      </c>
      <c r="C23" s="343">
        <v>21.5</v>
      </c>
      <c r="D23" s="346" t="s">
        <v>505</v>
      </c>
      <c r="E23" s="345">
        <v>-2.1</v>
      </c>
      <c r="F23" s="346" t="s">
        <v>506</v>
      </c>
      <c r="G23" s="364"/>
      <c r="H23" s="364"/>
      <c r="I23" s="364"/>
      <c r="J23" s="345"/>
      <c r="K23" s="366"/>
      <c r="L23" s="368">
        <v>16</v>
      </c>
    </row>
    <row r="24" spans="1:12" ht="15" customHeight="1">
      <c r="A24" s="434"/>
      <c r="B24" s="184" t="s">
        <v>507</v>
      </c>
      <c r="C24" s="343">
        <v>27.3</v>
      </c>
      <c r="D24" s="346" t="s">
        <v>508</v>
      </c>
      <c r="E24" s="345">
        <v>6.5</v>
      </c>
      <c r="F24" s="346" t="s">
        <v>500</v>
      </c>
      <c r="G24" s="364"/>
      <c r="H24" s="364"/>
      <c r="I24" s="364"/>
      <c r="J24" s="345"/>
      <c r="K24" s="366"/>
      <c r="L24" s="368">
        <v>16</v>
      </c>
    </row>
    <row r="25" spans="1:12" ht="15" customHeight="1">
      <c r="A25" s="434"/>
      <c r="B25" s="184" t="s">
        <v>509</v>
      </c>
      <c r="C25" s="343">
        <v>31.6</v>
      </c>
      <c r="D25" s="346" t="s">
        <v>497</v>
      </c>
      <c r="E25" s="345">
        <v>12</v>
      </c>
      <c r="F25" s="346" t="s">
        <v>510</v>
      </c>
      <c r="G25" s="364"/>
      <c r="H25" s="364"/>
      <c r="I25" s="364"/>
      <c r="J25" s="345"/>
      <c r="K25" s="366"/>
      <c r="L25" s="368">
        <v>5</v>
      </c>
    </row>
    <row r="26" spans="1:12" ht="15" customHeight="1">
      <c r="A26" s="434"/>
      <c r="B26" s="184" t="s">
        <v>511</v>
      </c>
      <c r="C26" s="343">
        <v>32.9</v>
      </c>
      <c r="D26" s="346" t="s">
        <v>500</v>
      </c>
      <c r="E26" s="345">
        <v>18.9</v>
      </c>
      <c r="F26" s="346" t="s">
        <v>512</v>
      </c>
      <c r="G26" s="364"/>
      <c r="H26" s="364"/>
      <c r="I26" s="364"/>
      <c r="J26" s="345"/>
      <c r="K26" s="366"/>
      <c r="L26" s="368">
        <v>13</v>
      </c>
    </row>
    <row r="27" spans="1:12" ht="15" customHeight="1">
      <c r="A27" s="434"/>
      <c r="B27" s="184" t="s">
        <v>513</v>
      </c>
      <c r="C27" s="343">
        <v>35.3</v>
      </c>
      <c r="D27" s="346" t="s">
        <v>514</v>
      </c>
      <c r="E27" s="345">
        <v>18.8</v>
      </c>
      <c r="F27" s="346" t="s">
        <v>498</v>
      </c>
      <c r="G27" s="364"/>
      <c r="H27" s="364"/>
      <c r="I27" s="364"/>
      <c r="J27" s="345"/>
      <c r="K27" s="366"/>
      <c r="L27" s="368">
        <v>6</v>
      </c>
    </row>
    <row r="28" spans="1:12" ht="15" customHeight="1">
      <c r="A28" s="434"/>
      <c r="B28" s="184" t="s">
        <v>515</v>
      </c>
      <c r="C28" s="343">
        <v>31.6</v>
      </c>
      <c r="D28" s="346" t="s">
        <v>516</v>
      </c>
      <c r="E28" s="345">
        <v>11.9</v>
      </c>
      <c r="F28" s="346" t="s">
        <v>497</v>
      </c>
      <c r="G28" s="364"/>
      <c r="H28" s="364"/>
      <c r="I28" s="364"/>
      <c r="J28" s="345"/>
      <c r="K28" s="366"/>
      <c r="L28" s="368">
        <v>10</v>
      </c>
    </row>
    <row r="29" spans="1:12" ht="15" customHeight="1">
      <c r="A29" s="434"/>
      <c r="B29" s="184" t="s">
        <v>517</v>
      </c>
      <c r="C29" s="343">
        <v>25.9</v>
      </c>
      <c r="D29" s="346" t="s">
        <v>518</v>
      </c>
      <c r="E29" s="345">
        <v>5.6</v>
      </c>
      <c r="F29" s="346" t="s">
        <v>508</v>
      </c>
      <c r="G29" s="364"/>
      <c r="H29" s="364"/>
      <c r="I29" s="364"/>
      <c r="J29" s="345"/>
      <c r="K29" s="366"/>
      <c r="L29" s="368">
        <v>7</v>
      </c>
    </row>
    <row r="30" spans="1:12" ht="15" customHeight="1">
      <c r="A30" s="434"/>
      <c r="B30" s="184" t="s">
        <v>519</v>
      </c>
      <c r="C30" s="343">
        <v>22.2</v>
      </c>
      <c r="D30" s="346" t="s">
        <v>518</v>
      </c>
      <c r="E30" s="345">
        <v>0</v>
      </c>
      <c r="F30" s="346" t="s">
        <v>516</v>
      </c>
      <c r="G30" s="364"/>
      <c r="H30" s="364"/>
      <c r="I30" s="364"/>
      <c r="J30" s="345"/>
      <c r="K30" s="366"/>
      <c r="L30" s="368">
        <v>8</v>
      </c>
    </row>
    <row r="31" spans="1:12" ht="15" customHeight="1">
      <c r="A31" s="434"/>
      <c r="B31" s="184" t="s">
        <v>520</v>
      </c>
      <c r="C31" s="343">
        <v>13.3</v>
      </c>
      <c r="D31" s="346" t="s">
        <v>521</v>
      </c>
      <c r="E31" s="345">
        <v>-3</v>
      </c>
      <c r="F31" s="346" t="s">
        <v>522</v>
      </c>
      <c r="G31" s="364"/>
      <c r="H31" s="364"/>
      <c r="I31" s="364"/>
      <c r="J31" s="345"/>
      <c r="K31" s="366"/>
      <c r="L31" s="368">
        <v>5</v>
      </c>
    </row>
    <row r="32" spans="1:12" ht="9.75" customHeight="1">
      <c r="A32" s="362"/>
      <c r="B32" s="184"/>
      <c r="C32" s="346"/>
      <c r="D32" s="346"/>
      <c r="E32" s="345"/>
      <c r="F32" s="346"/>
      <c r="G32" s="363"/>
      <c r="H32" s="364"/>
      <c r="I32" s="365"/>
      <c r="J32" s="346"/>
      <c r="K32" s="366"/>
      <c r="L32" s="347"/>
    </row>
    <row r="33" spans="1:12" ht="15" customHeight="1">
      <c r="A33" s="434" t="s">
        <v>437</v>
      </c>
      <c r="B33" s="184" t="s">
        <v>496</v>
      </c>
      <c r="C33" s="343">
        <v>11.4</v>
      </c>
      <c r="D33" s="346" t="s">
        <v>523</v>
      </c>
      <c r="E33" s="345">
        <v>-4.4</v>
      </c>
      <c r="F33" s="346" t="s">
        <v>523</v>
      </c>
      <c r="G33" s="364"/>
      <c r="H33" s="364"/>
      <c r="I33" s="364"/>
      <c r="J33" s="345"/>
      <c r="K33" s="366"/>
      <c r="L33" s="368">
        <v>7</v>
      </c>
    </row>
    <row r="34" spans="1:12" ht="15" customHeight="1">
      <c r="A34" s="434"/>
      <c r="B34" s="184" t="s">
        <v>499</v>
      </c>
      <c r="C34" s="343">
        <v>16.1</v>
      </c>
      <c r="D34" s="346" t="s">
        <v>524</v>
      </c>
      <c r="E34" s="345">
        <v>-6</v>
      </c>
      <c r="F34" s="346" t="s">
        <v>522</v>
      </c>
      <c r="G34" s="364"/>
      <c r="H34" s="364"/>
      <c r="I34" s="364"/>
      <c r="J34" s="345"/>
      <c r="K34" s="366"/>
      <c r="L34" s="368">
        <v>13</v>
      </c>
    </row>
    <row r="35" spans="1:12" ht="15" customHeight="1">
      <c r="A35" s="434"/>
      <c r="B35" s="184" t="s">
        <v>502</v>
      </c>
      <c r="C35" s="343">
        <v>20.3</v>
      </c>
      <c r="D35" s="346" t="s">
        <v>512</v>
      </c>
      <c r="E35" s="345">
        <v>-4</v>
      </c>
      <c r="F35" s="346" t="s">
        <v>525</v>
      </c>
      <c r="G35" s="364"/>
      <c r="H35" s="364"/>
      <c r="I35" s="364"/>
      <c r="J35" s="345"/>
      <c r="K35" s="366"/>
      <c r="L35" s="368">
        <v>18</v>
      </c>
    </row>
    <row r="36" spans="1:12" ht="15" customHeight="1">
      <c r="A36" s="434"/>
      <c r="B36" s="184" t="s">
        <v>504</v>
      </c>
      <c r="C36" s="343">
        <v>24.4</v>
      </c>
      <c r="D36" s="346" t="s">
        <v>505</v>
      </c>
      <c r="E36" s="345">
        <v>-1.2</v>
      </c>
      <c r="F36" s="346" t="s">
        <v>512</v>
      </c>
      <c r="G36" s="364"/>
      <c r="H36" s="364"/>
      <c r="I36" s="364"/>
      <c r="J36" s="345"/>
      <c r="K36" s="366"/>
      <c r="L36" s="368">
        <v>11</v>
      </c>
    </row>
    <row r="37" spans="1:12" ht="15" customHeight="1">
      <c r="A37" s="434"/>
      <c r="B37" s="184" t="s">
        <v>507</v>
      </c>
      <c r="C37" s="343">
        <v>28.8</v>
      </c>
      <c r="D37" s="346" t="s">
        <v>526</v>
      </c>
      <c r="E37" s="345">
        <v>5.2</v>
      </c>
      <c r="F37" s="346" t="s">
        <v>527</v>
      </c>
      <c r="G37" s="364"/>
      <c r="H37" s="364"/>
      <c r="I37" s="364"/>
      <c r="J37" s="345"/>
      <c r="K37" s="366"/>
      <c r="L37" s="368">
        <v>17</v>
      </c>
    </row>
    <row r="38" spans="1:12" ht="15" customHeight="1">
      <c r="A38" s="434"/>
      <c r="B38" s="184" t="s">
        <v>509</v>
      </c>
      <c r="C38" s="343">
        <v>29.4</v>
      </c>
      <c r="D38" s="346" t="s">
        <v>528</v>
      </c>
      <c r="E38" s="345">
        <v>12.1</v>
      </c>
      <c r="F38" s="346" t="s">
        <v>529</v>
      </c>
      <c r="G38" s="364"/>
      <c r="H38" s="364"/>
      <c r="I38" s="364"/>
      <c r="J38" s="345"/>
      <c r="K38" s="366"/>
      <c r="L38" s="368">
        <v>6</v>
      </c>
    </row>
    <row r="39" spans="1:12" ht="15" customHeight="1">
      <c r="A39" s="434"/>
      <c r="B39" s="184" t="s">
        <v>511</v>
      </c>
      <c r="C39" s="343">
        <v>31.8</v>
      </c>
      <c r="D39" s="346" t="s">
        <v>503</v>
      </c>
      <c r="E39" s="345">
        <v>15.2</v>
      </c>
      <c r="F39" s="346" t="s">
        <v>508</v>
      </c>
      <c r="G39" s="364"/>
      <c r="H39" s="364"/>
      <c r="I39" s="364"/>
      <c r="J39" s="345"/>
      <c r="K39" s="366"/>
      <c r="L39" s="368">
        <v>2</v>
      </c>
    </row>
    <row r="40" spans="1:12" ht="15" customHeight="1">
      <c r="A40" s="434"/>
      <c r="B40" s="184" t="s">
        <v>513</v>
      </c>
      <c r="C40" s="343">
        <v>35.6</v>
      </c>
      <c r="D40" s="346" t="s">
        <v>530</v>
      </c>
      <c r="E40" s="345">
        <v>16.7</v>
      </c>
      <c r="F40" s="346" t="s">
        <v>506</v>
      </c>
      <c r="G40" s="364"/>
      <c r="H40" s="364"/>
      <c r="I40" s="364"/>
      <c r="J40" s="345"/>
      <c r="K40" s="366"/>
      <c r="L40" s="368">
        <v>5</v>
      </c>
    </row>
    <row r="41" spans="1:12" ht="15" customHeight="1">
      <c r="A41" s="434"/>
      <c r="B41" s="184" t="s">
        <v>515</v>
      </c>
      <c r="C41" s="343">
        <v>32</v>
      </c>
      <c r="D41" s="346" t="s">
        <v>531</v>
      </c>
      <c r="E41" s="345">
        <v>15.3</v>
      </c>
      <c r="F41" s="346" t="s">
        <v>505</v>
      </c>
      <c r="G41" s="364"/>
      <c r="H41" s="364"/>
      <c r="I41" s="364"/>
      <c r="J41" s="345"/>
      <c r="K41" s="366"/>
      <c r="L41" s="368">
        <v>6</v>
      </c>
    </row>
    <row r="42" spans="1:12" ht="15" customHeight="1">
      <c r="A42" s="434"/>
      <c r="B42" s="184" t="s">
        <v>517</v>
      </c>
      <c r="C42" s="343">
        <v>26.8</v>
      </c>
      <c r="D42" s="346" t="s">
        <v>512</v>
      </c>
      <c r="E42" s="345">
        <v>3.2</v>
      </c>
      <c r="F42" s="346" t="s">
        <v>527</v>
      </c>
      <c r="G42" s="364"/>
      <c r="H42" s="364"/>
      <c r="I42" s="364"/>
      <c r="J42" s="345"/>
      <c r="K42" s="366"/>
      <c r="L42" s="368">
        <v>7</v>
      </c>
    </row>
    <row r="43" spans="1:12" ht="15" customHeight="1">
      <c r="A43" s="434"/>
      <c r="B43" s="184" t="s">
        <v>519</v>
      </c>
      <c r="C43" s="343">
        <v>20.7</v>
      </c>
      <c r="D43" s="346" t="s">
        <v>518</v>
      </c>
      <c r="E43" s="345">
        <v>-2.3</v>
      </c>
      <c r="F43" s="346" t="s">
        <v>498</v>
      </c>
      <c r="G43" s="364"/>
      <c r="H43" s="364"/>
      <c r="I43" s="364"/>
      <c r="J43" s="345"/>
      <c r="K43" s="366"/>
      <c r="L43" s="368">
        <v>5</v>
      </c>
    </row>
    <row r="44" spans="1:12" ht="15" customHeight="1">
      <c r="A44" s="434"/>
      <c r="B44" s="184" t="s">
        <v>520</v>
      </c>
      <c r="C44" s="343">
        <v>14.1</v>
      </c>
      <c r="D44" s="346" t="s">
        <v>501</v>
      </c>
      <c r="E44" s="345">
        <v>-3</v>
      </c>
      <c r="F44" s="346" t="s">
        <v>514</v>
      </c>
      <c r="G44" s="364"/>
      <c r="H44" s="364"/>
      <c r="I44" s="364"/>
      <c r="J44" s="345"/>
      <c r="K44" s="366"/>
      <c r="L44" s="368">
        <v>8</v>
      </c>
    </row>
    <row r="45" spans="1:12" ht="9.75" customHeight="1">
      <c r="A45" s="362"/>
      <c r="B45" s="184"/>
      <c r="C45" s="346"/>
      <c r="D45" s="346"/>
      <c r="E45" s="345"/>
      <c r="F45" s="346"/>
      <c r="G45" s="363"/>
      <c r="H45" s="364"/>
      <c r="I45" s="365"/>
      <c r="J45" s="346"/>
      <c r="K45" s="366"/>
      <c r="L45" s="347"/>
    </row>
    <row r="46" spans="1:12" ht="15" customHeight="1">
      <c r="A46" s="434" t="s">
        <v>63</v>
      </c>
      <c r="B46" s="184" t="s">
        <v>496</v>
      </c>
      <c r="C46" s="343">
        <v>12.8</v>
      </c>
      <c r="D46" s="346" t="s">
        <v>202</v>
      </c>
      <c r="E46" s="345">
        <v>-4.2</v>
      </c>
      <c r="F46" s="346" t="s">
        <v>203</v>
      </c>
      <c r="G46" s="364"/>
      <c r="H46" s="364"/>
      <c r="I46" s="364"/>
      <c r="J46" s="345"/>
      <c r="K46" s="366"/>
      <c r="L46" s="368">
        <v>8</v>
      </c>
    </row>
    <row r="47" spans="1:12" ht="15" customHeight="1">
      <c r="A47" s="434"/>
      <c r="B47" s="184" t="s">
        <v>532</v>
      </c>
      <c r="C47" s="343">
        <v>12.9</v>
      </c>
      <c r="D47" s="346" t="s">
        <v>204</v>
      </c>
      <c r="E47" s="345">
        <v>-5.8</v>
      </c>
      <c r="F47" s="346" t="s">
        <v>205</v>
      </c>
      <c r="G47" s="364"/>
      <c r="H47" s="364"/>
      <c r="I47" s="364"/>
      <c r="J47" s="345"/>
      <c r="K47" s="366"/>
      <c r="L47" s="368">
        <v>11</v>
      </c>
    </row>
    <row r="48" spans="1:12" ht="15" customHeight="1">
      <c r="A48" s="434"/>
      <c r="B48" s="184" t="s">
        <v>533</v>
      </c>
      <c r="C48" s="343">
        <v>19.6</v>
      </c>
      <c r="D48" s="346" t="s">
        <v>206</v>
      </c>
      <c r="E48" s="345">
        <v>-3.3</v>
      </c>
      <c r="F48" s="346" t="s">
        <v>207</v>
      </c>
      <c r="G48" s="364"/>
      <c r="H48" s="364"/>
      <c r="I48" s="364"/>
      <c r="J48" s="345"/>
      <c r="K48" s="366"/>
      <c r="L48" s="368">
        <v>16</v>
      </c>
    </row>
    <row r="49" spans="1:12" ht="15" customHeight="1">
      <c r="A49" s="434"/>
      <c r="B49" s="184" t="s">
        <v>534</v>
      </c>
      <c r="C49" s="343">
        <v>25.4</v>
      </c>
      <c r="D49" s="346" t="s">
        <v>208</v>
      </c>
      <c r="E49" s="345">
        <v>-0.1</v>
      </c>
      <c r="F49" s="346" t="s">
        <v>209</v>
      </c>
      <c r="G49" s="364"/>
      <c r="H49" s="364"/>
      <c r="I49" s="364"/>
      <c r="J49" s="345"/>
      <c r="K49" s="366"/>
      <c r="L49" s="368">
        <v>13</v>
      </c>
    </row>
    <row r="50" spans="1:12" ht="15" customHeight="1">
      <c r="A50" s="434"/>
      <c r="B50" s="184" t="s">
        <v>535</v>
      </c>
      <c r="C50" s="343">
        <v>28</v>
      </c>
      <c r="D50" s="346" t="s">
        <v>210</v>
      </c>
      <c r="E50" s="345">
        <v>6</v>
      </c>
      <c r="F50" s="346" t="s">
        <v>211</v>
      </c>
      <c r="G50" s="364"/>
      <c r="H50" s="364"/>
      <c r="I50" s="364"/>
      <c r="J50" s="345"/>
      <c r="K50" s="366"/>
      <c r="L50" s="368">
        <v>15</v>
      </c>
    </row>
    <row r="51" spans="1:12" ht="15" customHeight="1">
      <c r="A51" s="434"/>
      <c r="B51" s="184" t="s">
        <v>536</v>
      </c>
      <c r="C51" s="343">
        <v>28.9</v>
      </c>
      <c r="D51" s="346" t="s">
        <v>212</v>
      </c>
      <c r="E51" s="345">
        <v>9.8</v>
      </c>
      <c r="F51" s="346" t="s">
        <v>212</v>
      </c>
      <c r="G51" s="364"/>
      <c r="H51" s="364"/>
      <c r="I51" s="364"/>
      <c r="J51" s="345"/>
      <c r="K51" s="366"/>
      <c r="L51" s="368">
        <v>4</v>
      </c>
    </row>
    <row r="52" spans="1:12" ht="15" customHeight="1">
      <c r="A52" s="434"/>
      <c r="B52" s="184" t="s">
        <v>537</v>
      </c>
      <c r="C52" s="343">
        <v>34.5</v>
      </c>
      <c r="D52" s="346" t="s">
        <v>210</v>
      </c>
      <c r="E52" s="345">
        <v>17.4</v>
      </c>
      <c r="F52" s="346" t="s">
        <v>213</v>
      </c>
      <c r="G52" s="364"/>
      <c r="H52" s="364"/>
      <c r="I52" s="364"/>
      <c r="J52" s="345"/>
      <c r="K52" s="366"/>
      <c r="L52" s="368">
        <v>7</v>
      </c>
    </row>
    <row r="53" spans="1:12" ht="15" customHeight="1">
      <c r="A53" s="434"/>
      <c r="B53" s="184" t="s">
        <v>538</v>
      </c>
      <c r="C53" s="343">
        <v>34</v>
      </c>
      <c r="D53" s="346" t="s">
        <v>211</v>
      </c>
      <c r="E53" s="345">
        <v>14.6</v>
      </c>
      <c r="F53" s="346" t="s">
        <v>204</v>
      </c>
      <c r="G53" s="364"/>
      <c r="H53" s="364"/>
      <c r="I53" s="364"/>
      <c r="J53" s="345"/>
      <c r="K53" s="366"/>
      <c r="L53" s="368">
        <v>6</v>
      </c>
    </row>
    <row r="54" spans="1:12" ht="15" customHeight="1">
      <c r="A54" s="434"/>
      <c r="B54" s="184" t="s">
        <v>539</v>
      </c>
      <c r="C54" s="343">
        <v>31.5</v>
      </c>
      <c r="D54" s="346" t="s">
        <v>214</v>
      </c>
      <c r="E54" s="345">
        <v>10.6</v>
      </c>
      <c r="F54" s="346" t="s">
        <v>215</v>
      </c>
      <c r="G54" s="364"/>
      <c r="H54" s="364"/>
      <c r="I54" s="364"/>
      <c r="J54" s="345"/>
      <c r="K54" s="366"/>
      <c r="L54" s="368">
        <v>5</v>
      </c>
    </row>
    <row r="55" spans="1:12" ht="15" customHeight="1">
      <c r="A55" s="434"/>
      <c r="B55" s="184" t="s">
        <v>540</v>
      </c>
      <c r="C55" s="343">
        <v>26.6</v>
      </c>
      <c r="D55" s="346" t="s">
        <v>207</v>
      </c>
      <c r="E55" s="345">
        <v>5.6</v>
      </c>
      <c r="F55" s="346" t="s">
        <v>215</v>
      </c>
      <c r="G55" s="364"/>
      <c r="H55" s="364"/>
      <c r="I55" s="364"/>
      <c r="J55" s="345"/>
      <c r="K55" s="366"/>
      <c r="L55" s="368">
        <v>5</v>
      </c>
    </row>
    <row r="56" spans="1:12" ht="15" customHeight="1">
      <c r="A56" s="434"/>
      <c r="B56" s="184" t="s">
        <v>541</v>
      </c>
      <c r="C56" s="343">
        <v>21</v>
      </c>
      <c r="D56" s="346" t="s">
        <v>203</v>
      </c>
      <c r="E56" s="345">
        <v>-3</v>
      </c>
      <c r="F56" s="346" t="s">
        <v>216</v>
      </c>
      <c r="G56" s="364"/>
      <c r="H56" s="364"/>
      <c r="I56" s="364"/>
      <c r="J56" s="345"/>
      <c r="K56" s="366"/>
      <c r="L56" s="368">
        <v>5</v>
      </c>
    </row>
    <row r="57" spans="1:12" ht="15" customHeight="1">
      <c r="A57" s="434"/>
      <c r="B57" s="184" t="s">
        <v>542</v>
      </c>
      <c r="C57" s="343">
        <v>16.8</v>
      </c>
      <c r="D57" s="346" t="s">
        <v>217</v>
      </c>
      <c r="E57" s="345">
        <v>-4.9</v>
      </c>
      <c r="F57" s="346" t="s">
        <v>218</v>
      </c>
      <c r="G57" s="364"/>
      <c r="H57" s="364"/>
      <c r="I57" s="364"/>
      <c r="J57" s="345"/>
      <c r="K57" s="366"/>
      <c r="L57" s="368">
        <v>7</v>
      </c>
    </row>
    <row r="58" spans="1:12" ht="9.75" customHeight="1">
      <c r="A58" s="362"/>
      <c r="B58" s="184"/>
      <c r="C58" s="346"/>
      <c r="D58" s="369"/>
      <c r="E58" s="345"/>
      <c r="F58" s="370"/>
      <c r="G58" s="363"/>
      <c r="H58" s="364"/>
      <c r="I58" s="364"/>
      <c r="J58" s="341"/>
      <c r="K58" s="366"/>
      <c r="L58" s="368"/>
    </row>
    <row r="59" spans="1:12" ht="14.25" customHeight="1">
      <c r="A59" s="434" t="s">
        <v>438</v>
      </c>
      <c r="B59" s="184" t="s">
        <v>496</v>
      </c>
      <c r="C59" s="371">
        <v>15.3</v>
      </c>
      <c r="D59" s="372">
        <v>29</v>
      </c>
      <c r="E59" s="373">
        <v>-4.9</v>
      </c>
      <c r="F59" s="372">
        <v>16</v>
      </c>
      <c r="G59" s="374"/>
      <c r="H59" s="374"/>
      <c r="I59" s="374"/>
      <c r="J59" s="373"/>
      <c r="K59" s="375"/>
      <c r="L59" s="376">
        <v>9</v>
      </c>
    </row>
    <row r="60" spans="1:12" ht="15" customHeight="1">
      <c r="A60" s="434"/>
      <c r="B60" s="184" t="s">
        <v>532</v>
      </c>
      <c r="C60" s="371">
        <v>17.1</v>
      </c>
      <c r="D60" s="372">
        <v>14</v>
      </c>
      <c r="E60" s="373">
        <v>-3.9</v>
      </c>
      <c r="F60" s="372">
        <v>7</v>
      </c>
      <c r="G60" s="374"/>
      <c r="H60" s="374"/>
      <c r="I60" s="374"/>
      <c r="J60" s="373"/>
      <c r="K60" s="375"/>
      <c r="L60" s="376">
        <v>10</v>
      </c>
    </row>
    <row r="61" spans="1:12" ht="15" customHeight="1">
      <c r="A61" s="434"/>
      <c r="B61" s="184" t="s">
        <v>533</v>
      </c>
      <c r="C61" s="371">
        <v>21</v>
      </c>
      <c r="D61" s="372">
        <v>19</v>
      </c>
      <c r="E61" s="373">
        <v>-2</v>
      </c>
      <c r="F61" s="372">
        <v>12</v>
      </c>
      <c r="G61" s="374"/>
      <c r="H61" s="374"/>
      <c r="I61" s="374"/>
      <c r="J61" s="373"/>
      <c r="K61" s="375"/>
      <c r="L61" s="376">
        <v>18</v>
      </c>
    </row>
    <row r="62" spans="1:12" ht="15" customHeight="1">
      <c r="A62" s="434"/>
      <c r="B62" s="184" t="s">
        <v>534</v>
      </c>
      <c r="C62" s="371">
        <v>26.8</v>
      </c>
      <c r="D62" s="372">
        <v>19</v>
      </c>
      <c r="E62" s="373">
        <v>-1.6</v>
      </c>
      <c r="F62" s="372">
        <v>3</v>
      </c>
      <c r="G62" s="374"/>
      <c r="H62" s="374"/>
      <c r="I62" s="374"/>
      <c r="J62" s="373"/>
      <c r="K62" s="375"/>
      <c r="L62" s="376">
        <v>10</v>
      </c>
    </row>
    <row r="63" spans="1:12" ht="15" customHeight="1">
      <c r="A63" s="434"/>
      <c r="B63" s="184" t="s">
        <v>535</v>
      </c>
      <c r="C63" s="371">
        <v>29.6</v>
      </c>
      <c r="D63" s="372">
        <v>20</v>
      </c>
      <c r="E63" s="373">
        <v>4.6</v>
      </c>
      <c r="F63" s="372">
        <v>14</v>
      </c>
      <c r="G63" s="374"/>
      <c r="H63" s="374"/>
      <c r="I63" s="374"/>
      <c r="J63" s="373"/>
      <c r="K63" s="375"/>
      <c r="L63" s="376">
        <v>9</v>
      </c>
    </row>
    <row r="64" spans="1:12" ht="15" customHeight="1">
      <c r="A64" s="434"/>
      <c r="B64" s="184" t="s">
        <v>536</v>
      </c>
      <c r="C64" s="371">
        <v>31.2</v>
      </c>
      <c r="D64" s="372">
        <v>28</v>
      </c>
      <c r="E64" s="373">
        <v>10.9</v>
      </c>
      <c r="F64" s="372">
        <v>2</v>
      </c>
      <c r="G64" s="374"/>
      <c r="H64" s="374"/>
      <c r="I64" s="374"/>
      <c r="J64" s="373"/>
      <c r="K64" s="375"/>
      <c r="L64" s="376">
        <v>8</v>
      </c>
    </row>
    <row r="65" spans="1:12" ht="15" customHeight="1">
      <c r="A65" s="434"/>
      <c r="B65" s="184" t="s">
        <v>537</v>
      </c>
      <c r="C65" s="371">
        <v>32.5</v>
      </c>
      <c r="D65" s="372">
        <v>14</v>
      </c>
      <c r="E65" s="373">
        <v>17.1</v>
      </c>
      <c r="F65" s="372">
        <v>4</v>
      </c>
      <c r="G65" s="374"/>
      <c r="H65" s="374"/>
      <c r="I65" s="374"/>
      <c r="J65" s="373"/>
      <c r="K65" s="375"/>
      <c r="L65" s="376">
        <v>13</v>
      </c>
    </row>
    <row r="66" spans="1:12" ht="15" customHeight="1">
      <c r="A66" s="434"/>
      <c r="B66" s="184" t="s">
        <v>538</v>
      </c>
      <c r="C66" s="371">
        <v>34.5</v>
      </c>
      <c r="D66" s="372">
        <v>8</v>
      </c>
      <c r="E66" s="373">
        <v>15.1</v>
      </c>
      <c r="F66" s="372">
        <v>26</v>
      </c>
      <c r="G66" s="374"/>
      <c r="H66" s="374"/>
      <c r="I66" s="374"/>
      <c r="J66" s="373"/>
      <c r="K66" s="375"/>
      <c r="L66" s="376">
        <v>4</v>
      </c>
    </row>
    <row r="67" spans="1:12" ht="15" customHeight="1">
      <c r="A67" s="434"/>
      <c r="B67" s="184" t="s">
        <v>539</v>
      </c>
      <c r="C67" s="371">
        <v>31.2</v>
      </c>
      <c r="D67" s="372">
        <v>2</v>
      </c>
      <c r="E67" s="373">
        <v>10.4</v>
      </c>
      <c r="F67" s="372">
        <v>10</v>
      </c>
      <c r="G67" s="374"/>
      <c r="H67" s="374"/>
      <c r="I67" s="374"/>
      <c r="J67" s="373"/>
      <c r="K67" s="375"/>
      <c r="L67" s="376">
        <v>6</v>
      </c>
    </row>
    <row r="68" spans="1:12" ht="15" customHeight="1">
      <c r="A68" s="434"/>
      <c r="B68" s="184" t="s">
        <v>540</v>
      </c>
      <c r="C68" s="371">
        <v>27.6</v>
      </c>
      <c r="D68" s="372">
        <v>1</v>
      </c>
      <c r="E68" s="373">
        <v>5.3</v>
      </c>
      <c r="F68" s="372">
        <v>21</v>
      </c>
      <c r="G68" s="374"/>
      <c r="H68" s="374"/>
      <c r="I68" s="374"/>
      <c r="J68" s="373"/>
      <c r="K68" s="375"/>
      <c r="L68" s="376">
        <v>11</v>
      </c>
    </row>
    <row r="69" spans="1:12" ht="15" customHeight="1">
      <c r="A69" s="434"/>
      <c r="B69" s="184" t="s">
        <v>541</v>
      </c>
      <c r="C69" s="371">
        <v>23.5</v>
      </c>
      <c r="D69" s="372">
        <v>1</v>
      </c>
      <c r="E69" s="373">
        <v>0.4</v>
      </c>
      <c r="F69" s="372">
        <v>22</v>
      </c>
      <c r="G69" s="374"/>
      <c r="H69" s="374"/>
      <c r="I69" s="374"/>
      <c r="J69" s="373"/>
      <c r="K69" s="375"/>
      <c r="L69" s="376">
        <v>8</v>
      </c>
    </row>
    <row r="70" spans="1:12" ht="15" customHeight="1">
      <c r="A70" s="434"/>
      <c r="B70" s="184" t="s">
        <v>542</v>
      </c>
      <c r="C70" s="371">
        <v>15.6</v>
      </c>
      <c r="D70" s="372">
        <v>2</v>
      </c>
      <c r="E70" s="373">
        <v>-5.3</v>
      </c>
      <c r="F70" s="372">
        <v>19</v>
      </c>
      <c r="G70" s="374"/>
      <c r="H70" s="374"/>
      <c r="I70" s="374"/>
      <c r="J70" s="373"/>
      <c r="K70" s="375"/>
      <c r="L70" s="376">
        <v>11</v>
      </c>
    </row>
    <row r="71" spans="1:12" ht="9.75" customHeight="1" thickBot="1">
      <c r="A71" s="377"/>
      <c r="B71" s="185"/>
      <c r="C71" s="378"/>
      <c r="D71" s="379"/>
      <c r="E71" s="380"/>
      <c r="F71" s="381"/>
      <c r="G71" s="382"/>
      <c r="H71" s="383"/>
      <c r="I71" s="383"/>
      <c r="J71" s="384"/>
      <c r="K71" s="385"/>
      <c r="L71" s="386"/>
    </row>
    <row r="72" spans="1:12" ht="15" customHeight="1">
      <c r="A72" s="387" t="s">
        <v>86</v>
      </c>
      <c r="B72" s="388"/>
      <c r="C72" s="388"/>
      <c r="D72" s="388"/>
      <c r="E72" s="388"/>
      <c r="J72" s="389"/>
      <c r="L72" s="19"/>
    </row>
  </sheetData>
  <mergeCells count="22">
    <mergeCell ref="A20:A31"/>
    <mergeCell ref="A33:A44"/>
    <mergeCell ref="A46:A57"/>
    <mergeCell ref="A15:B15"/>
    <mergeCell ref="A16:B16"/>
    <mergeCell ref="A17:B17"/>
    <mergeCell ref="A18:B18"/>
    <mergeCell ref="A13:B13"/>
    <mergeCell ref="A6:B6"/>
    <mergeCell ref="A7:B7"/>
    <mergeCell ref="A8:B8"/>
    <mergeCell ref="A9:B9"/>
    <mergeCell ref="A59:A70"/>
    <mergeCell ref="L4:L5"/>
    <mergeCell ref="A4:B5"/>
    <mergeCell ref="A10:B10"/>
    <mergeCell ref="A11:B11"/>
    <mergeCell ref="A14:B14"/>
    <mergeCell ref="C4:G4"/>
    <mergeCell ref="H4:I4"/>
    <mergeCell ref="J4:K4"/>
    <mergeCell ref="A12:B12"/>
  </mergeCells>
  <hyperlinks>
    <hyperlink ref="L2" location="目次!A1" tooltip="メニューへ戻ります。" display="戻る"/>
  </hyperlinks>
  <printOptions/>
  <pageMargins left="0.75" right="0.75" top="1" bottom="1" header="0.512" footer="0.512"/>
  <pageSetup fitToHeight="0"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V65"/>
  <sheetViews>
    <sheetView workbookViewId="0" topLeftCell="A1">
      <pane ySplit="2" topLeftCell="BM3" activePane="bottomLeft" state="frozen"/>
      <selection pane="topLeft" activeCell="A1" sqref="A1"/>
      <selection pane="bottomLeft" activeCell="A1" sqref="A1"/>
    </sheetView>
  </sheetViews>
  <sheetFormatPr defaultColWidth="9.00390625" defaultRowHeight="15" customHeight="1"/>
  <cols>
    <col min="1" max="1" width="10.625" style="67" customWidth="1"/>
    <col min="2" max="2" width="25.625" style="16" customWidth="1"/>
    <col min="3" max="3" width="9.625" style="66" customWidth="1"/>
    <col min="4" max="4" width="7.625" style="49" customWidth="1"/>
    <col min="5" max="5" width="10.625" style="16" customWidth="1"/>
    <col min="6" max="7" width="13.625" style="50" customWidth="1"/>
    <col min="8" max="8" width="10.625" style="16" customWidth="1"/>
    <col min="9" max="9" width="13.625" style="16" customWidth="1"/>
    <col min="10" max="10" width="15.625" style="16" customWidth="1"/>
    <col min="11" max="11" width="15.625" style="48" customWidth="1"/>
    <col min="12" max="16" width="10.625" style="27" customWidth="1"/>
    <col min="17" max="22" width="10.625" style="16" customWidth="1"/>
    <col min="23" max="16384" width="9.00390625" style="16" customWidth="1"/>
  </cols>
  <sheetData>
    <row r="1" spans="1:7" ht="15" customHeight="1">
      <c r="A1" s="108" t="s">
        <v>273</v>
      </c>
      <c r="B1" s="47"/>
      <c r="C1" s="47"/>
      <c r="D1" s="47"/>
      <c r="E1" s="47"/>
      <c r="F1" s="47"/>
      <c r="G1" s="47"/>
    </row>
    <row r="2" spans="1:21" s="215" customFormat="1" ht="15" customHeight="1">
      <c r="A2" s="214"/>
      <c r="B2" s="214"/>
      <c r="C2" s="214"/>
      <c r="D2" s="200" t="s">
        <v>422</v>
      </c>
      <c r="E2" s="214"/>
      <c r="F2" s="214"/>
      <c r="G2" s="214"/>
      <c r="I2" s="200" t="s">
        <v>422</v>
      </c>
      <c r="K2" s="216"/>
      <c r="L2" s="211"/>
      <c r="M2" s="211"/>
      <c r="N2" s="211"/>
      <c r="O2" s="200" t="s">
        <v>422</v>
      </c>
      <c r="P2" s="211"/>
      <c r="U2" s="200" t="s">
        <v>422</v>
      </c>
    </row>
    <row r="3" spans="1:21" ht="15" customHeight="1" thickBot="1">
      <c r="A3" s="47" t="s">
        <v>87</v>
      </c>
      <c r="B3" s="47"/>
      <c r="C3" s="47"/>
      <c r="R3" s="51"/>
      <c r="S3" s="51"/>
      <c r="T3" s="51"/>
      <c r="U3" s="51"/>
    </row>
    <row r="4" spans="1:22" ht="15" customHeight="1">
      <c r="A4" s="471" t="s">
        <v>88</v>
      </c>
      <c r="B4" s="473" t="s">
        <v>89</v>
      </c>
      <c r="C4" s="456" t="s">
        <v>250</v>
      </c>
      <c r="D4" s="476" t="s">
        <v>543</v>
      </c>
      <c r="E4" s="454" t="s">
        <v>90</v>
      </c>
      <c r="F4" s="456" t="s">
        <v>248</v>
      </c>
      <c r="G4" s="454"/>
      <c r="H4" s="454" t="s">
        <v>249</v>
      </c>
      <c r="I4" s="460" t="s">
        <v>544</v>
      </c>
      <c r="J4" s="460" t="s">
        <v>545</v>
      </c>
      <c r="K4" s="462" t="s">
        <v>251</v>
      </c>
      <c r="L4" s="464" t="s">
        <v>546</v>
      </c>
      <c r="M4" s="465"/>
      <c r="N4" s="465"/>
      <c r="O4" s="465"/>
      <c r="P4" s="465"/>
      <c r="Q4" s="465"/>
      <c r="R4" s="465"/>
      <c r="S4" s="465"/>
      <c r="T4" s="465"/>
      <c r="U4" s="465"/>
      <c r="V4" s="465"/>
    </row>
    <row r="5" spans="1:22" ht="15" customHeight="1">
      <c r="A5" s="472"/>
      <c r="B5" s="474"/>
      <c r="C5" s="457"/>
      <c r="D5" s="477"/>
      <c r="E5" s="455"/>
      <c r="F5" s="457"/>
      <c r="G5" s="455"/>
      <c r="H5" s="455"/>
      <c r="I5" s="461"/>
      <c r="J5" s="461"/>
      <c r="K5" s="463"/>
      <c r="L5" s="466" t="s">
        <v>91</v>
      </c>
      <c r="M5" s="467"/>
      <c r="N5" s="467"/>
      <c r="O5" s="467"/>
      <c r="P5" s="467"/>
      <c r="Q5" s="467"/>
      <c r="R5" s="467"/>
      <c r="S5" s="467"/>
      <c r="T5" s="467"/>
      <c r="U5" s="467"/>
      <c r="V5" s="467"/>
    </row>
    <row r="6" spans="1:22" ht="15" customHeight="1">
      <c r="A6" s="472"/>
      <c r="B6" s="475"/>
      <c r="C6" s="54" t="s">
        <v>547</v>
      </c>
      <c r="D6" s="477"/>
      <c r="E6" s="455"/>
      <c r="F6" s="458"/>
      <c r="G6" s="459"/>
      <c r="H6" s="455"/>
      <c r="I6" s="461"/>
      <c r="J6" s="461"/>
      <c r="K6" s="463"/>
      <c r="L6" s="53" t="s">
        <v>239</v>
      </c>
      <c r="M6" s="53" t="s">
        <v>240</v>
      </c>
      <c r="N6" s="53" t="s">
        <v>241</v>
      </c>
      <c r="O6" s="53" t="s">
        <v>242</v>
      </c>
      <c r="P6" s="53" t="s">
        <v>243</v>
      </c>
      <c r="Q6" s="53" t="s">
        <v>244</v>
      </c>
      <c r="R6" s="53" t="s">
        <v>245</v>
      </c>
      <c r="S6" s="53" t="s">
        <v>246</v>
      </c>
      <c r="T6" s="53" t="s">
        <v>247</v>
      </c>
      <c r="U6" s="390" t="s">
        <v>63</v>
      </c>
      <c r="V6" s="109" t="s">
        <v>438</v>
      </c>
    </row>
    <row r="7" spans="1:22" ht="15" customHeight="1">
      <c r="A7" s="56" t="s">
        <v>92</v>
      </c>
      <c r="B7" s="73" t="s">
        <v>93</v>
      </c>
      <c r="C7" s="74">
        <v>489</v>
      </c>
      <c r="D7" s="75" t="s">
        <v>548</v>
      </c>
      <c r="E7" s="76" t="s">
        <v>94</v>
      </c>
      <c r="F7" s="469" t="s">
        <v>95</v>
      </c>
      <c r="G7" s="469"/>
      <c r="H7" s="77" t="s">
        <v>96</v>
      </c>
      <c r="I7" s="77" t="s">
        <v>97</v>
      </c>
      <c r="J7" s="77" t="s">
        <v>98</v>
      </c>
      <c r="K7" s="78" t="s">
        <v>99</v>
      </c>
      <c r="L7" s="57">
        <v>87500</v>
      </c>
      <c r="M7" s="57">
        <v>83000</v>
      </c>
      <c r="N7" s="57">
        <v>75000</v>
      </c>
      <c r="O7" s="57">
        <v>68500</v>
      </c>
      <c r="P7" s="57">
        <v>61500</v>
      </c>
      <c r="Q7" s="57">
        <v>55500</v>
      </c>
      <c r="R7" s="57">
        <v>50000</v>
      </c>
      <c r="S7" s="57">
        <v>47500</v>
      </c>
      <c r="T7" s="57">
        <v>45200</v>
      </c>
      <c r="U7" s="57">
        <v>44000</v>
      </c>
      <c r="V7" s="391">
        <v>41300</v>
      </c>
    </row>
    <row r="8" spans="1:22" ht="15" customHeight="1">
      <c r="A8" s="55" t="s">
        <v>252</v>
      </c>
      <c r="B8" s="79"/>
      <c r="C8" s="80"/>
      <c r="D8" s="81"/>
      <c r="E8" s="82" t="s">
        <v>549</v>
      </c>
      <c r="F8" s="470"/>
      <c r="G8" s="470"/>
      <c r="H8" s="83" t="s">
        <v>100</v>
      </c>
      <c r="I8" s="83" t="s">
        <v>101</v>
      </c>
      <c r="J8" s="83" t="s">
        <v>550</v>
      </c>
      <c r="K8" s="84" t="s">
        <v>551</v>
      </c>
      <c r="L8" s="59"/>
      <c r="M8" s="59"/>
      <c r="N8" s="59"/>
      <c r="O8" s="59"/>
      <c r="P8" s="58"/>
      <c r="Q8" s="58"/>
      <c r="R8" s="58"/>
      <c r="S8" s="58"/>
      <c r="T8" s="58"/>
      <c r="U8" s="58"/>
      <c r="V8" s="392"/>
    </row>
    <row r="9" spans="1:22" ht="15" customHeight="1">
      <c r="A9" s="56" t="s">
        <v>92</v>
      </c>
      <c r="B9" s="73" t="s">
        <v>102</v>
      </c>
      <c r="C9" s="74">
        <v>779</v>
      </c>
      <c r="D9" s="75" t="s">
        <v>552</v>
      </c>
      <c r="E9" s="76" t="s">
        <v>94</v>
      </c>
      <c r="F9" s="469" t="s">
        <v>103</v>
      </c>
      <c r="G9" s="469"/>
      <c r="H9" s="77" t="s">
        <v>104</v>
      </c>
      <c r="I9" s="77" t="s">
        <v>553</v>
      </c>
      <c r="J9" s="77" t="s">
        <v>105</v>
      </c>
      <c r="K9" s="78" t="s">
        <v>99</v>
      </c>
      <c r="L9" s="57">
        <v>13000</v>
      </c>
      <c r="M9" s="57">
        <v>13000</v>
      </c>
      <c r="N9" s="57">
        <v>12800</v>
      </c>
      <c r="O9" s="57">
        <v>12100</v>
      </c>
      <c r="P9" s="57">
        <v>11000</v>
      </c>
      <c r="Q9" s="57">
        <v>10000</v>
      </c>
      <c r="R9" s="57">
        <v>9700</v>
      </c>
      <c r="S9" s="57">
        <v>9500</v>
      </c>
      <c r="T9" s="57">
        <v>9300</v>
      </c>
      <c r="U9" s="57">
        <v>9100</v>
      </c>
      <c r="V9" s="391">
        <v>8800</v>
      </c>
    </row>
    <row r="10" spans="1:22" ht="15" customHeight="1">
      <c r="A10" s="55" t="s">
        <v>253</v>
      </c>
      <c r="B10" s="72"/>
      <c r="C10" s="85"/>
      <c r="D10" s="81"/>
      <c r="E10" s="82" t="s">
        <v>549</v>
      </c>
      <c r="F10" s="470"/>
      <c r="G10" s="470"/>
      <c r="H10" s="83" t="s">
        <v>100</v>
      </c>
      <c r="I10" s="83"/>
      <c r="J10" s="83" t="s">
        <v>554</v>
      </c>
      <c r="K10" s="84" t="s">
        <v>555</v>
      </c>
      <c r="L10" s="59"/>
      <c r="M10" s="59"/>
      <c r="N10" s="59"/>
      <c r="O10" s="59"/>
      <c r="P10" s="59"/>
      <c r="Q10" s="59"/>
      <c r="R10" s="59"/>
      <c r="S10" s="59"/>
      <c r="T10" s="59"/>
      <c r="U10" s="59"/>
      <c r="V10" s="393"/>
    </row>
    <row r="11" spans="1:22" ht="15" customHeight="1">
      <c r="A11" s="56" t="s">
        <v>92</v>
      </c>
      <c r="B11" s="73" t="s">
        <v>106</v>
      </c>
      <c r="C11" s="74">
        <v>155</v>
      </c>
      <c r="D11" s="75" t="s">
        <v>556</v>
      </c>
      <c r="E11" s="76" t="s">
        <v>94</v>
      </c>
      <c r="F11" s="469" t="s">
        <v>107</v>
      </c>
      <c r="G11" s="469"/>
      <c r="H11" s="77" t="s">
        <v>96</v>
      </c>
      <c r="I11" s="77" t="s">
        <v>108</v>
      </c>
      <c r="J11" s="77" t="s">
        <v>98</v>
      </c>
      <c r="K11" s="78" t="s">
        <v>99</v>
      </c>
      <c r="L11" s="57">
        <v>61000</v>
      </c>
      <c r="M11" s="57">
        <v>59700</v>
      </c>
      <c r="N11" s="57">
        <v>58000</v>
      </c>
      <c r="O11" s="57">
        <v>54000</v>
      </c>
      <c r="P11" s="58">
        <v>49000</v>
      </c>
      <c r="Q11" s="58">
        <v>45000</v>
      </c>
      <c r="R11" s="58">
        <v>40500</v>
      </c>
      <c r="S11" s="58">
        <v>38000</v>
      </c>
      <c r="T11" s="58">
        <v>36500</v>
      </c>
      <c r="U11" s="58">
        <v>35500</v>
      </c>
      <c r="V11" s="392">
        <v>33500</v>
      </c>
    </row>
    <row r="12" spans="1:22" ht="15" customHeight="1">
      <c r="A12" s="60" t="s">
        <v>254</v>
      </c>
      <c r="B12" s="86"/>
      <c r="C12" s="65"/>
      <c r="D12" s="87"/>
      <c r="E12" s="88" t="s">
        <v>557</v>
      </c>
      <c r="F12" s="468"/>
      <c r="G12" s="468"/>
      <c r="H12" s="89" t="s">
        <v>100</v>
      </c>
      <c r="I12" s="89" t="s">
        <v>101</v>
      </c>
      <c r="J12" s="89" t="s">
        <v>558</v>
      </c>
      <c r="K12" s="84" t="s">
        <v>555</v>
      </c>
      <c r="L12" s="58"/>
      <c r="M12" s="58"/>
      <c r="N12" s="58"/>
      <c r="O12" s="58"/>
      <c r="P12" s="58"/>
      <c r="Q12" s="58"/>
      <c r="R12" s="58"/>
      <c r="S12" s="58"/>
      <c r="T12" s="58"/>
      <c r="U12" s="58"/>
      <c r="V12" s="392"/>
    </row>
    <row r="13" spans="1:22" ht="15" customHeight="1">
      <c r="A13" s="56" t="s">
        <v>92</v>
      </c>
      <c r="B13" s="90" t="s">
        <v>109</v>
      </c>
      <c r="C13" s="91">
        <v>693</v>
      </c>
      <c r="D13" s="92" t="s">
        <v>559</v>
      </c>
      <c r="E13" s="76" t="s">
        <v>94</v>
      </c>
      <c r="F13" s="469" t="s">
        <v>110</v>
      </c>
      <c r="G13" s="469"/>
      <c r="H13" s="77" t="s">
        <v>111</v>
      </c>
      <c r="I13" s="77" t="s">
        <v>112</v>
      </c>
      <c r="J13" s="77" t="s">
        <v>113</v>
      </c>
      <c r="K13" s="78" t="s">
        <v>99</v>
      </c>
      <c r="L13" s="57">
        <v>17500</v>
      </c>
      <c r="M13" s="57">
        <v>17500</v>
      </c>
      <c r="N13" s="57">
        <v>17200</v>
      </c>
      <c r="O13" s="57">
        <v>16000</v>
      </c>
      <c r="P13" s="57">
        <v>15000</v>
      </c>
      <c r="Q13" s="57">
        <v>14000</v>
      </c>
      <c r="R13" s="57">
        <v>13200</v>
      </c>
      <c r="S13" s="57">
        <v>12700</v>
      </c>
      <c r="T13" s="93" t="s">
        <v>560</v>
      </c>
      <c r="U13" s="93" t="s">
        <v>560</v>
      </c>
      <c r="V13" s="394" t="s">
        <v>560</v>
      </c>
    </row>
    <row r="14" spans="1:22" ht="15" customHeight="1">
      <c r="A14" s="55" t="s">
        <v>255</v>
      </c>
      <c r="B14" s="79" t="s">
        <v>114</v>
      </c>
      <c r="C14" s="94"/>
      <c r="D14" s="95"/>
      <c r="E14" s="82" t="s">
        <v>561</v>
      </c>
      <c r="F14" s="470"/>
      <c r="G14" s="470"/>
      <c r="H14" s="83" t="s">
        <v>115</v>
      </c>
      <c r="I14" s="83"/>
      <c r="J14" s="83" t="s">
        <v>562</v>
      </c>
      <c r="K14" s="84" t="s">
        <v>563</v>
      </c>
      <c r="L14" s="59"/>
      <c r="M14" s="59"/>
      <c r="N14" s="59"/>
      <c r="O14" s="59"/>
      <c r="P14" s="59"/>
      <c r="Q14" s="59"/>
      <c r="R14" s="59"/>
      <c r="S14" s="59"/>
      <c r="T14" s="59"/>
      <c r="U14" s="59"/>
      <c r="V14" s="393"/>
    </row>
    <row r="15" spans="1:22" ht="15" customHeight="1">
      <c r="A15" s="56" t="s">
        <v>92</v>
      </c>
      <c r="B15" s="73" t="s">
        <v>116</v>
      </c>
      <c r="C15" s="91">
        <v>514</v>
      </c>
      <c r="D15" s="92" t="s">
        <v>117</v>
      </c>
      <c r="E15" s="76" t="s">
        <v>94</v>
      </c>
      <c r="F15" s="469" t="s">
        <v>118</v>
      </c>
      <c r="G15" s="469"/>
      <c r="H15" s="77" t="s">
        <v>111</v>
      </c>
      <c r="I15" s="77" t="s">
        <v>112</v>
      </c>
      <c r="J15" s="77" t="s">
        <v>98</v>
      </c>
      <c r="K15" s="78" t="s">
        <v>99</v>
      </c>
      <c r="L15" s="57">
        <v>16200</v>
      </c>
      <c r="M15" s="57">
        <v>16200</v>
      </c>
      <c r="N15" s="57">
        <v>16000</v>
      </c>
      <c r="O15" s="57">
        <v>15500</v>
      </c>
      <c r="P15" s="58">
        <v>14800</v>
      </c>
      <c r="Q15" s="58">
        <v>13800</v>
      </c>
      <c r="R15" s="58">
        <v>13000</v>
      </c>
      <c r="S15" s="58">
        <v>12500</v>
      </c>
      <c r="T15" s="58">
        <v>12100</v>
      </c>
      <c r="U15" s="58">
        <v>11800</v>
      </c>
      <c r="V15" s="392">
        <v>11200</v>
      </c>
    </row>
    <row r="16" spans="1:22" ht="15" customHeight="1">
      <c r="A16" s="52" t="s">
        <v>256</v>
      </c>
      <c r="B16" s="86"/>
      <c r="C16" s="65"/>
      <c r="D16" s="87" t="s">
        <v>564</v>
      </c>
      <c r="E16" s="88" t="s">
        <v>565</v>
      </c>
      <c r="F16" s="468"/>
      <c r="G16" s="468"/>
      <c r="H16" s="89" t="s">
        <v>100</v>
      </c>
      <c r="I16" s="89"/>
      <c r="J16" s="89" t="s">
        <v>566</v>
      </c>
      <c r="K16" s="84" t="s">
        <v>555</v>
      </c>
      <c r="L16" s="58"/>
      <c r="M16" s="58"/>
      <c r="N16" s="58"/>
      <c r="O16" s="58"/>
      <c r="P16" s="58"/>
      <c r="Q16" s="58"/>
      <c r="R16" s="58"/>
      <c r="S16" s="58"/>
      <c r="T16" s="58"/>
      <c r="U16" s="58"/>
      <c r="V16" s="392"/>
    </row>
    <row r="17" spans="1:22" ht="15" customHeight="1">
      <c r="A17" s="56" t="s">
        <v>92</v>
      </c>
      <c r="B17" s="90" t="s">
        <v>119</v>
      </c>
      <c r="C17" s="91">
        <v>422</v>
      </c>
      <c r="D17" s="92" t="s">
        <v>117</v>
      </c>
      <c r="E17" s="76" t="s">
        <v>94</v>
      </c>
      <c r="F17" s="469" t="s">
        <v>120</v>
      </c>
      <c r="G17" s="469"/>
      <c r="H17" s="77" t="s">
        <v>121</v>
      </c>
      <c r="I17" s="77" t="s">
        <v>122</v>
      </c>
      <c r="J17" s="77" t="s">
        <v>98</v>
      </c>
      <c r="K17" s="78" t="s">
        <v>99</v>
      </c>
      <c r="L17" s="57">
        <v>22500</v>
      </c>
      <c r="M17" s="57">
        <v>22200</v>
      </c>
      <c r="N17" s="57">
        <v>21800</v>
      </c>
      <c r="O17" s="57">
        <v>20000</v>
      </c>
      <c r="P17" s="57">
        <v>18000</v>
      </c>
      <c r="Q17" s="57">
        <v>16000</v>
      </c>
      <c r="R17" s="57">
        <v>15000</v>
      </c>
      <c r="S17" s="57">
        <v>14500</v>
      </c>
      <c r="T17" s="57">
        <v>14100</v>
      </c>
      <c r="U17" s="93" t="s">
        <v>560</v>
      </c>
      <c r="V17" s="394" t="s">
        <v>560</v>
      </c>
    </row>
    <row r="18" spans="1:22" ht="15" customHeight="1">
      <c r="A18" s="55" t="s">
        <v>257</v>
      </c>
      <c r="B18" s="96"/>
      <c r="C18" s="94"/>
      <c r="D18" s="95" t="s">
        <v>564</v>
      </c>
      <c r="E18" s="82" t="s">
        <v>549</v>
      </c>
      <c r="F18" s="470"/>
      <c r="G18" s="470"/>
      <c r="H18" s="83" t="s">
        <v>123</v>
      </c>
      <c r="I18" s="83"/>
      <c r="J18" s="83" t="s">
        <v>567</v>
      </c>
      <c r="K18" s="84" t="s">
        <v>568</v>
      </c>
      <c r="L18" s="59"/>
      <c r="M18" s="59"/>
      <c r="N18" s="59"/>
      <c r="O18" s="59"/>
      <c r="P18" s="59"/>
      <c r="Q18" s="59"/>
      <c r="R18" s="59"/>
      <c r="S18" s="59"/>
      <c r="T18" s="59"/>
      <c r="U18" s="59"/>
      <c r="V18" s="393"/>
    </row>
    <row r="19" spans="1:22" ht="15" customHeight="1">
      <c r="A19" s="52" t="s">
        <v>92</v>
      </c>
      <c r="B19" s="86" t="s">
        <v>124</v>
      </c>
      <c r="C19" s="65">
        <v>225</v>
      </c>
      <c r="D19" s="87" t="s">
        <v>569</v>
      </c>
      <c r="E19" s="88" t="s">
        <v>94</v>
      </c>
      <c r="F19" s="468" t="s">
        <v>125</v>
      </c>
      <c r="G19" s="468"/>
      <c r="H19" s="89" t="s">
        <v>126</v>
      </c>
      <c r="I19" s="89" t="s">
        <v>112</v>
      </c>
      <c r="J19" s="89" t="s">
        <v>127</v>
      </c>
      <c r="K19" s="78" t="s">
        <v>99</v>
      </c>
      <c r="L19" s="58">
        <v>39000</v>
      </c>
      <c r="M19" s="58">
        <v>38000</v>
      </c>
      <c r="N19" s="58">
        <v>37200</v>
      </c>
      <c r="O19" s="58">
        <v>33500</v>
      </c>
      <c r="P19" s="58">
        <v>30000</v>
      </c>
      <c r="Q19" s="58">
        <v>27000</v>
      </c>
      <c r="R19" s="58">
        <v>25500</v>
      </c>
      <c r="S19" s="58">
        <v>24000</v>
      </c>
      <c r="T19" s="97" t="s">
        <v>560</v>
      </c>
      <c r="U19" s="93" t="s">
        <v>560</v>
      </c>
      <c r="V19" s="394" t="s">
        <v>560</v>
      </c>
    </row>
    <row r="20" spans="1:22" ht="15" customHeight="1">
      <c r="A20" s="52" t="s">
        <v>258</v>
      </c>
      <c r="B20" s="86"/>
      <c r="C20" s="65"/>
      <c r="D20" s="87"/>
      <c r="E20" s="88" t="s">
        <v>557</v>
      </c>
      <c r="F20" s="468"/>
      <c r="G20" s="468"/>
      <c r="H20" s="89" t="s">
        <v>100</v>
      </c>
      <c r="I20" s="89"/>
      <c r="J20" s="89" t="s">
        <v>570</v>
      </c>
      <c r="K20" s="84" t="s">
        <v>555</v>
      </c>
      <c r="L20" s="58"/>
      <c r="M20" s="58"/>
      <c r="N20" s="58"/>
      <c r="O20" s="58"/>
      <c r="P20" s="58"/>
      <c r="Q20" s="58"/>
      <c r="R20" s="58"/>
      <c r="S20" s="58"/>
      <c r="T20" s="58"/>
      <c r="U20" s="58"/>
      <c r="V20" s="392"/>
    </row>
    <row r="21" spans="1:22" ht="15" customHeight="1">
      <c r="A21" s="56" t="s">
        <v>92</v>
      </c>
      <c r="B21" s="90" t="s">
        <v>128</v>
      </c>
      <c r="C21" s="91">
        <v>333</v>
      </c>
      <c r="D21" s="92" t="s">
        <v>571</v>
      </c>
      <c r="E21" s="76" t="s">
        <v>129</v>
      </c>
      <c r="F21" s="469" t="s">
        <v>130</v>
      </c>
      <c r="G21" s="469"/>
      <c r="H21" s="77" t="s">
        <v>131</v>
      </c>
      <c r="I21" s="77" t="s">
        <v>112</v>
      </c>
      <c r="J21" s="77" t="s">
        <v>113</v>
      </c>
      <c r="K21" s="78" t="s">
        <v>99</v>
      </c>
      <c r="L21" s="57">
        <v>46000</v>
      </c>
      <c r="M21" s="57">
        <v>45500</v>
      </c>
      <c r="N21" s="57">
        <v>44500</v>
      </c>
      <c r="O21" s="57">
        <v>41000</v>
      </c>
      <c r="P21" s="57">
        <v>38000</v>
      </c>
      <c r="Q21" s="57">
        <v>34500</v>
      </c>
      <c r="R21" s="57">
        <v>32500</v>
      </c>
      <c r="S21" s="57">
        <v>30700</v>
      </c>
      <c r="T21" s="57">
        <v>29700</v>
      </c>
      <c r="U21" s="57">
        <v>29000</v>
      </c>
      <c r="V21" s="391">
        <v>27100</v>
      </c>
    </row>
    <row r="22" spans="1:22" ht="15" customHeight="1">
      <c r="A22" s="55" t="s">
        <v>259</v>
      </c>
      <c r="B22" s="98" t="s">
        <v>132</v>
      </c>
      <c r="C22" s="94"/>
      <c r="D22" s="95"/>
      <c r="E22" s="82" t="s">
        <v>572</v>
      </c>
      <c r="F22" s="470"/>
      <c r="G22" s="470"/>
      <c r="H22" s="83" t="s">
        <v>115</v>
      </c>
      <c r="I22" s="83"/>
      <c r="J22" s="83" t="s">
        <v>573</v>
      </c>
      <c r="K22" s="84" t="s">
        <v>563</v>
      </c>
      <c r="L22" s="59"/>
      <c r="M22" s="59"/>
      <c r="N22" s="59"/>
      <c r="O22" s="59"/>
      <c r="P22" s="59"/>
      <c r="Q22" s="59"/>
      <c r="R22" s="59"/>
      <c r="S22" s="59"/>
      <c r="T22" s="59"/>
      <c r="U22" s="59"/>
      <c r="V22" s="393"/>
    </row>
    <row r="23" spans="1:22" ht="15" customHeight="1">
      <c r="A23" s="52" t="s">
        <v>92</v>
      </c>
      <c r="B23" s="86" t="s">
        <v>133</v>
      </c>
      <c r="C23" s="65">
        <v>188</v>
      </c>
      <c r="D23" s="87" t="s">
        <v>574</v>
      </c>
      <c r="E23" s="88" t="s">
        <v>94</v>
      </c>
      <c r="F23" s="468" t="s">
        <v>134</v>
      </c>
      <c r="G23" s="468"/>
      <c r="H23" s="89" t="s">
        <v>135</v>
      </c>
      <c r="I23" s="89" t="s">
        <v>112</v>
      </c>
      <c r="J23" s="89" t="s">
        <v>136</v>
      </c>
      <c r="K23" s="78" t="s">
        <v>99</v>
      </c>
      <c r="L23" s="58">
        <v>10600</v>
      </c>
      <c r="M23" s="58">
        <v>10500</v>
      </c>
      <c r="N23" s="58">
        <v>10400</v>
      </c>
      <c r="O23" s="58">
        <v>10200</v>
      </c>
      <c r="P23" s="58">
        <v>10000</v>
      </c>
      <c r="Q23" s="58">
        <v>9500</v>
      </c>
      <c r="R23" s="58">
        <v>9000</v>
      </c>
      <c r="S23" s="58">
        <v>8700</v>
      </c>
      <c r="T23" s="58">
        <v>8500</v>
      </c>
      <c r="U23" s="58">
        <v>8300</v>
      </c>
      <c r="V23" s="392">
        <v>8100</v>
      </c>
    </row>
    <row r="24" spans="1:22" ht="15" customHeight="1">
      <c r="A24" s="52" t="s">
        <v>260</v>
      </c>
      <c r="B24" s="86"/>
      <c r="C24" s="65"/>
      <c r="D24" s="87"/>
      <c r="E24" s="88" t="s">
        <v>549</v>
      </c>
      <c r="F24" s="468"/>
      <c r="G24" s="468"/>
      <c r="H24" s="89" t="s">
        <v>100</v>
      </c>
      <c r="I24" s="89"/>
      <c r="J24" s="89" t="s">
        <v>575</v>
      </c>
      <c r="K24" s="84" t="s">
        <v>555</v>
      </c>
      <c r="L24" s="58"/>
      <c r="M24" s="58"/>
      <c r="N24" s="58"/>
      <c r="O24" s="58"/>
      <c r="P24" s="58"/>
      <c r="Q24" s="58"/>
      <c r="R24" s="58"/>
      <c r="S24" s="58"/>
      <c r="T24" s="58"/>
      <c r="U24" s="58"/>
      <c r="V24" s="392"/>
    </row>
    <row r="25" spans="1:22" ht="19.5" customHeight="1">
      <c r="A25" s="56" t="s">
        <v>92</v>
      </c>
      <c r="B25" s="90" t="s">
        <v>137</v>
      </c>
      <c r="C25" s="91">
        <v>257</v>
      </c>
      <c r="D25" s="92" t="s">
        <v>576</v>
      </c>
      <c r="E25" s="76" t="s">
        <v>94</v>
      </c>
      <c r="F25" s="469" t="s">
        <v>138</v>
      </c>
      <c r="G25" s="469"/>
      <c r="H25" s="77" t="s">
        <v>139</v>
      </c>
      <c r="I25" s="77" t="s">
        <v>112</v>
      </c>
      <c r="J25" s="77" t="s">
        <v>127</v>
      </c>
      <c r="K25" s="78" t="s">
        <v>140</v>
      </c>
      <c r="L25" s="57">
        <v>9500</v>
      </c>
      <c r="M25" s="57">
        <v>9400</v>
      </c>
      <c r="N25" s="57">
        <v>9300</v>
      </c>
      <c r="O25" s="57">
        <v>9100</v>
      </c>
      <c r="P25" s="57">
        <v>8900</v>
      </c>
      <c r="Q25" s="57">
        <v>8500</v>
      </c>
      <c r="R25" s="57">
        <v>8000</v>
      </c>
      <c r="S25" s="57">
        <v>7800</v>
      </c>
      <c r="T25" s="57">
        <v>7700</v>
      </c>
      <c r="U25" s="93" t="s">
        <v>577</v>
      </c>
      <c r="V25" s="394" t="s">
        <v>577</v>
      </c>
    </row>
    <row r="26" spans="1:22" ht="19.5" customHeight="1">
      <c r="A26" s="55" t="s">
        <v>141</v>
      </c>
      <c r="B26" s="98"/>
      <c r="C26" s="94"/>
      <c r="D26" s="95"/>
      <c r="E26" s="82" t="s">
        <v>549</v>
      </c>
      <c r="F26" s="470"/>
      <c r="G26" s="470"/>
      <c r="H26" s="83" t="s">
        <v>115</v>
      </c>
      <c r="I26" s="83"/>
      <c r="J26" s="83" t="s">
        <v>578</v>
      </c>
      <c r="K26" s="84"/>
      <c r="L26" s="59"/>
      <c r="M26" s="59"/>
      <c r="N26" s="59"/>
      <c r="O26" s="59"/>
      <c r="P26" s="59"/>
      <c r="Q26" s="59"/>
      <c r="R26" s="59"/>
      <c r="S26" s="59"/>
      <c r="T26" s="59"/>
      <c r="U26" s="59"/>
      <c r="V26" s="393"/>
    </row>
    <row r="27" spans="1:22" ht="15" customHeight="1">
      <c r="A27" s="52" t="s">
        <v>92</v>
      </c>
      <c r="B27" s="86" t="s">
        <v>142</v>
      </c>
      <c r="C27" s="65">
        <v>203</v>
      </c>
      <c r="D27" s="87" t="s">
        <v>579</v>
      </c>
      <c r="E27" s="88" t="s">
        <v>94</v>
      </c>
      <c r="F27" s="468" t="s">
        <v>143</v>
      </c>
      <c r="G27" s="468"/>
      <c r="H27" s="89" t="s">
        <v>580</v>
      </c>
      <c r="I27" s="89" t="s">
        <v>112</v>
      </c>
      <c r="J27" s="89" t="s">
        <v>98</v>
      </c>
      <c r="K27" s="99" t="s">
        <v>144</v>
      </c>
      <c r="L27" s="58">
        <v>91500</v>
      </c>
      <c r="M27" s="58">
        <v>85000</v>
      </c>
      <c r="N27" s="58">
        <v>74800</v>
      </c>
      <c r="O27" s="58">
        <v>60000</v>
      </c>
      <c r="P27" s="58">
        <v>49500</v>
      </c>
      <c r="Q27" s="58">
        <v>43000</v>
      </c>
      <c r="R27" s="58">
        <v>40000</v>
      </c>
      <c r="S27" s="58">
        <v>38500</v>
      </c>
      <c r="T27" s="58">
        <v>38000</v>
      </c>
      <c r="U27" s="58">
        <v>37500</v>
      </c>
      <c r="V27" s="392">
        <v>35500</v>
      </c>
    </row>
    <row r="28" spans="1:22" ht="15" customHeight="1">
      <c r="A28" s="52" t="s">
        <v>145</v>
      </c>
      <c r="B28" s="86"/>
      <c r="C28" s="65"/>
      <c r="D28" s="87"/>
      <c r="E28" s="88" t="s">
        <v>557</v>
      </c>
      <c r="F28" s="468"/>
      <c r="G28" s="468"/>
      <c r="H28" s="89" t="s">
        <v>100</v>
      </c>
      <c r="I28" s="89"/>
      <c r="J28" s="89" t="s">
        <v>581</v>
      </c>
      <c r="K28" s="99" t="s">
        <v>582</v>
      </c>
      <c r="L28" s="58"/>
      <c r="M28" s="58"/>
      <c r="N28" s="58"/>
      <c r="O28" s="58"/>
      <c r="P28" s="58"/>
      <c r="Q28" s="58"/>
      <c r="R28" s="58"/>
      <c r="S28" s="58"/>
      <c r="T28" s="58"/>
      <c r="U28" s="58"/>
      <c r="V28" s="392"/>
    </row>
    <row r="29" spans="1:22" ht="15" customHeight="1">
      <c r="A29" s="56" t="s">
        <v>92</v>
      </c>
      <c r="B29" s="90" t="s">
        <v>146</v>
      </c>
      <c r="C29" s="91">
        <v>211</v>
      </c>
      <c r="D29" s="92" t="s">
        <v>583</v>
      </c>
      <c r="E29" s="76" t="s">
        <v>94</v>
      </c>
      <c r="F29" s="469" t="s">
        <v>147</v>
      </c>
      <c r="G29" s="469"/>
      <c r="H29" s="77" t="s">
        <v>148</v>
      </c>
      <c r="I29" s="77" t="s">
        <v>112</v>
      </c>
      <c r="J29" s="77" t="s">
        <v>105</v>
      </c>
      <c r="K29" s="78" t="s">
        <v>99</v>
      </c>
      <c r="L29" s="93" t="s">
        <v>560</v>
      </c>
      <c r="M29" s="93" t="s">
        <v>560</v>
      </c>
      <c r="N29" s="93" t="s">
        <v>560</v>
      </c>
      <c r="O29" s="57">
        <v>44000</v>
      </c>
      <c r="P29" s="57">
        <v>38000</v>
      </c>
      <c r="Q29" s="57">
        <v>34500</v>
      </c>
      <c r="R29" s="57">
        <v>31000</v>
      </c>
      <c r="S29" s="57">
        <v>29000</v>
      </c>
      <c r="T29" s="57">
        <v>28000</v>
      </c>
      <c r="U29" s="57">
        <v>27200</v>
      </c>
      <c r="V29" s="391">
        <v>26000</v>
      </c>
    </row>
    <row r="30" spans="1:22" ht="15" customHeight="1">
      <c r="A30" s="55" t="s">
        <v>149</v>
      </c>
      <c r="B30" s="98"/>
      <c r="C30" s="94"/>
      <c r="D30" s="95"/>
      <c r="E30" s="82" t="s">
        <v>557</v>
      </c>
      <c r="F30" s="470"/>
      <c r="G30" s="470"/>
      <c r="H30" s="83" t="s">
        <v>100</v>
      </c>
      <c r="I30" s="83"/>
      <c r="J30" s="83" t="s">
        <v>584</v>
      </c>
      <c r="K30" s="84" t="s">
        <v>551</v>
      </c>
      <c r="L30" s="59"/>
      <c r="M30" s="59"/>
      <c r="N30" s="59"/>
      <c r="O30" s="59"/>
      <c r="P30" s="59"/>
      <c r="Q30" s="59"/>
      <c r="R30" s="59"/>
      <c r="S30" s="59"/>
      <c r="T30" s="59"/>
      <c r="U30" s="59"/>
      <c r="V30" s="393"/>
    </row>
    <row r="31" spans="1:22" ht="15" customHeight="1">
      <c r="A31" s="52" t="s">
        <v>150</v>
      </c>
      <c r="B31" s="86" t="s">
        <v>151</v>
      </c>
      <c r="C31" s="65">
        <v>359</v>
      </c>
      <c r="D31" s="87" t="s">
        <v>152</v>
      </c>
      <c r="E31" s="88" t="s">
        <v>94</v>
      </c>
      <c r="F31" s="468" t="s">
        <v>153</v>
      </c>
      <c r="G31" s="468"/>
      <c r="H31" s="89" t="s">
        <v>154</v>
      </c>
      <c r="I31" s="89" t="s">
        <v>112</v>
      </c>
      <c r="J31" s="89" t="s">
        <v>98</v>
      </c>
      <c r="K31" s="78" t="s">
        <v>99</v>
      </c>
      <c r="L31" s="58">
        <v>47800</v>
      </c>
      <c r="M31" s="58">
        <v>47000</v>
      </c>
      <c r="N31" s="58">
        <v>46000</v>
      </c>
      <c r="O31" s="58">
        <v>42000</v>
      </c>
      <c r="P31" s="58">
        <v>37000</v>
      </c>
      <c r="Q31" s="58">
        <v>32000</v>
      </c>
      <c r="R31" s="58">
        <v>29000</v>
      </c>
      <c r="S31" s="58">
        <v>27500</v>
      </c>
      <c r="T31" s="58">
        <v>26700</v>
      </c>
      <c r="U31" s="58">
        <v>26000</v>
      </c>
      <c r="V31" s="392">
        <v>24200</v>
      </c>
    </row>
    <row r="32" spans="1:22" ht="15" customHeight="1">
      <c r="A32" s="52" t="s">
        <v>155</v>
      </c>
      <c r="B32" s="86"/>
      <c r="C32" s="65"/>
      <c r="D32" s="87"/>
      <c r="E32" s="88" t="s">
        <v>549</v>
      </c>
      <c r="F32" s="468"/>
      <c r="G32" s="468"/>
      <c r="H32" s="89" t="s">
        <v>100</v>
      </c>
      <c r="I32" s="89"/>
      <c r="J32" s="89" t="s">
        <v>585</v>
      </c>
      <c r="K32" s="84" t="s">
        <v>555</v>
      </c>
      <c r="L32" s="58"/>
      <c r="M32" s="58"/>
      <c r="N32" s="58"/>
      <c r="O32" s="58"/>
      <c r="P32" s="58"/>
      <c r="Q32" s="58"/>
      <c r="R32" s="58"/>
      <c r="S32" s="58"/>
      <c r="T32" s="58"/>
      <c r="U32" s="58"/>
      <c r="V32" s="392"/>
    </row>
    <row r="33" spans="1:22" ht="15" customHeight="1">
      <c r="A33" s="56" t="s">
        <v>92</v>
      </c>
      <c r="B33" s="90" t="s">
        <v>156</v>
      </c>
      <c r="C33" s="91">
        <v>200</v>
      </c>
      <c r="D33" s="92" t="s">
        <v>586</v>
      </c>
      <c r="E33" s="100" t="s">
        <v>157</v>
      </c>
      <c r="F33" s="469" t="s">
        <v>158</v>
      </c>
      <c r="G33" s="469"/>
      <c r="H33" s="77" t="s">
        <v>159</v>
      </c>
      <c r="I33" s="77" t="s">
        <v>97</v>
      </c>
      <c r="J33" s="77" t="s">
        <v>98</v>
      </c>
      <c r="K33" s="78" t="s">
        <v>99</v>
      </c>
      <c r="L33" s="57">
        <v>161000</v>
      </c>
      <c r="M33" s="57">
        <v>153000</v>
      </c>
      <c r="N33" s="57">
        <v>145000</v>
      </c>
      <c r="O33" s="57">
        <v>130000</v>
      </c>
      <c r="P33" s="57">
        <v>115000</v>
      </c>
      <c r="Q33" s="57">
        <v>103000</v>
      </c>
      <c r="R33" s="57">
        <v>89000</v>
      </c>
      <c r="S33" s="57">
        <v>78000</v>
      </c>
      <c r="T33" s="57">
        <v>72000</v>
      </c>
      <c r="U33" s="57">
        <v>67500</v>
      </c>
      <c r="V33" s="391">
        <v>63000</v>
      </c>
    </row>
    <row r="34" spans="1:22" ht="15" customHeight="1">
      <c r="A34" s="61" t="s">
        <v>160</v>
      </c>
      <c r="B34" s="98"/>
      <c r="C34" s="94"/>
      <c r="D34" s="95"/>
      <c r="E34" s="82" t="s">
        <v>557</v>
      </c>
      <c r="F34" s="470"/>
      <c r="G34" s="470"/>
      <c r="H34" s="83" t="s">
        <v>100</v>
      </c>
      <c r="I34" s="83" t="s">
        <v>101</v>
      </c>
      <c r="J34" s="83" t="s">
        <v>587</v>
      </c>
      <c r="K34" s="84" t="s">
        <v>551</v>
      </c>
      <c r="L34" s="59"/>
      <c r="M34" s="59"/>
      <c r="N34" s="59"/>
      <c r="O34" s="59"/>
      <c r="P34" s="59"/>
      <c r="Q34" s="59"/>
      <c r="R34" s="59"/>
      <c r="S34" s="59"/>
      <c r="T34" s="59"/>
      <c r="U34" s="59"/>
      <c r="V34" s="393"/>
    </row>
    <row r="35" spans="1:22" ht="15" customHeight="1">
      <c r="A35" s="62" t="s">
        <v>92</v>
      </c>
      <c r="B35" s="90" t="s">
        <v>161</v>
      </c>
      <c r="C35" s="91">
        <v>407</v>
      </c>
      <c r="D35" s="92" t="s">
        <v>588</v>
      </c>
      <c r="E35" s="76" t="s">
        <v>157</v>
      </c>
      <c r="F35" s="469" t="s">
        <v>162</v>
      </c>
      <c r="G35" s="469"/>
      <c r="H35" s="77" t="s">
        <v>163</v>
      </c>
      <c r="I35" s="77" t="s">
        <v>112</v>
      </c>
      <c r="J35" s="77" t="s">
        <v>98</v>
      </c>
      <c r="K35" s="78" t="s">
        <v>99</v>
      </c>
      <c r="L35" s="57">
        <v>160000</v>
      </c>
      <c r="M35" s="57">
        <v>152000</v>
      </c>
      <c r="N35" s="57">
        <v>144000</v>
      </c>
      <c r="O35" s="57">
        <v>129000</v>
      </c>
      <c r="P35" s="58">
        <v>115000</v>
      </c>
      <c r="Q35" s="58">
        <v>103000</v>
      </c>
      <c r="R35" s="58">
        <v>89000</v>
      </c>
      <c r="S35" s="58">
        <v>79500</v>
      </c>
      <c r="T35" s="58">
        <v>73400</v>
      </c>
      <c r="U35" s="58">
        <v>69500</v>
      </c>
      <c r="V35" s="392">
        <v>65000</v>
      </c>
    </row>
    <row r="36" spans="1:22" ht="15" customHeight="1">
      <c r="A36" s="60" t="s">
        <v>164</v>
      </c>
      <c r="B36" s="86"/>
      <c r="C36" s="65"/>
      <c r="D36" s="87"/>
      <c r="E36" s="88" t="s">
        <v>557</v>
      </c>
      <c r="F36" s="468"/>
      <c r="G36" s="468"/>
      <c r="H36" s="89" t="s">
        <v>115</v>
      </c>
      <c r="I36" s="89"/>
      <c r="J36" s="89" t="s">
        <v>589</v>
      </c>
      <c r="K36" s="99" t="s">
        <v>563</v>
      </c>
      <c r="L36" s="58"/>
      <c r="M36" s="58"/>
      <c r="N36" s="58"/>
      <c r="O36" s="58"/>
      <c r="P36" s="58"/>
      <c r="Q36" s="58"/>
      <c r="R36" s="58"/>
      <c r="S36" s="58"/>
      <c r="T36" s="58"/>
      <c r="U36" s="58"/>
      <c r="V36" s="392"/>
    </row>
    <row r="37" spans="1:22" ht="19.5" customHeight="1">
      <c r="A37" s="62" t="s">
        <v>92</v>
      </c>
      <c r="B37" s="90" t="s">
        <v>165</v>
      </c>
      <c r="C37" s="91">
        <v>205</v>
      </c>
      <c r="D37" s="92" t="s">
        <v>590</v>
      </c>
      <c r="E37" s="76" t="s">
        <v>157</v>
      </c>
      <c r="F37" s="469" t="s">
        <v>166</v>
      </c>
      <c r="G37" s="469"/>
      <c r="H37" s="77" t="s">
        <v>167</v>
      </c>
      <c r="I37" s="77" t="s">
        <v>112</v>
      </c>
      <c r="J37" s="77" t="s">
        <v>127</v>
      </c>
      <c r="K37" s="78" t="s">
        <v>99</v>
      </c>
      <c r="L37" s="57">
        <v>54500</v>
      </c>
      <c r="M37" s="57">
        <v>52000</v>
      </c>
      <c r="N37" s="57">
        <v>50000</v>
      </c>
      <c r="O37" s="57">
        <v>45000</v>
      </c>
      <c r="P37" s="57">
        <v>42000</v>
      </c>
      <c r="Q37" s="57">
        <v>38000</v>
      </c>
      <c r="R37" s="57">
        <v>34500</v>
      </c>
      <c r="S37" s="57">
        <v>32000</v>
      </c>
      <c r="T37" s="57">
        <v>30500</v>
      </c>
      <c r="U37" s="57">
        <v>29500</v>
      </c>
      <c r="V37" s="391">
        <v>27500</v>
      </c>
    </row>
    <row r="38" spans="1:22" ht="19.5" customHeight="1">
      <c r="A38" s="61" t="s">
        <v>168</v>
      </c>
      <c r="B38" s="98"/>
      <c r="C38" s="94"/>
      <c r="D38" s="95"/>
      <c r="E38" s="82" t="s">
        <v>591</v>
      </c>
      <c r="F38" s="470"/>
      <c r="G38" s="470"/>
      <c r="H38" s="83" t="s">
        <v>115</v>
      </c>
      <c r="I38" s="83"/>
      <c r="J38" s="83" t="s">
        <v>592</v>
      </c>
      <c r="K38" s="84" t="s">
        <v>563</v>
      </c>
      <c r="L38" s="59"/>
      <c r="M38" s="59"/>
      <c r="N38" s="59"/>
      <c r="O38" s="59"/>
      <c r="P38" s="59"/>
      <c r="Q38" s="59"/>
      <c r="R38" s="59"/>
      <c r="S38" s="59"/>
      <c r="T38" s="59"/>
      <c r="U38" s="59"/>
      <c r="V38" s="393"/>
    </row>
    <row r="39" spans="1:22" ht="15" customHeight="1">
      <c r="A39" s="62" t="s">
        <v>92</v>
      </c>
      <c r="B39" s="90" t="s">
        <v>169</v>
      </c>
      <c r="C39" s="91">
        <v>154</v>
      </c>
      <c r="D39" s="92" t="s">
        <v>117</v>
      </c>
      <c r="E39" s="76" t="s">
        <v>157</v>
      </c>
      <c r="F39" s="469" t="s">
        <v>170</v>
      </c>
      <c r="G39" s="469"/>
      <c r="H39" s="77" t="s">
        <v>171</v>
      </c>
      <c r="I39" s="77" t="s">
        <v>112</v>
      </c>
      <c r="J39" s="77" t="s">
        <v>98</v>
      </c>
      <c r="K39" s="78" t="s">
        <v>172</v>
      </c>
      <c r="L39" s="57">
        <v>130000</v>
      </c>
      <c r="M39" s="57">
        <v>126000</v>
      </c>
      <c r="N39" s="57">
        <v>120000</v>
      </c>
      <c r="O39" s="57">
        <v>107000</v>
      </c>
      <c r="P39" s="57">
        <v>95000</v>
      </c>
      <c r="Q39" s="57">
        <v>81000</v>
      </c>
      <c r="R39" s="57">
        <v>71000</v>
      </c>
      <c r="S39" s="57">
        <v>65000</v>
      </c>
      <c r="T39" s="57">
        <v>61000</v>
      </c>
      <c r="U39" s="57">
        <v>58500</v>
      </c>
      <c r="V39" s="391">
        <v>53500</v>
      </c>
    </row>
    <row r="40" spans="1:22" ht="15" customHeight="1">
      <c r="A40" s="60" t="s">
        <v>173</v>
      </c>
      <c r="B40" s="86"/>
      <c r="C40" s="65"/>
      <c r="D40" s="87" t="s">
        <v>593</v>
      </c>
      <c r="E40" s="88" t="s">
        <v>591</v>
      </c>
      <c r="F40" s="468"/>
      <c r="G40" s="468"/>
      <c r="H40" s="89" t="s">
        <v>174</v>
      </c>
      <c r="I40" s="89"/>
      <c r="J40" s="89" t="s">
        <v>594</v>
      </c>
      <c r="K40" s="99" t="s">
        <v>595</v>
      </c>
      <c r="L40" s="58"/>
      <c r="M40" s="58"/>
      <c r="N40" s="58"/>
      <c r="O40" s="58"/>
      <c r="P40" s="59"/>
      <c r="Q40" s="59"/>
      <c r="R40" s="59"/>
      <c r="S40" s="59"/>
      <c r="T40" s="59"/>
      <c r="U40" s="59"/>
      <c r="V40" s="393"/>
    </row>
    <row r="41" spans="1:22" ht="15" customHeight="1">
      <c r="A41" s="62" t="s">
        <v>92</v>
      </c>
      <c r="B41" s="90" t="s">
        <v>175</v>
      </c>
      <c r="C41" s="93">
        <v>2313</v>
      </c>
      <c r="D41" s="92" t="s">
        <v>596</v>
      </c>
      <c r="E41" s="76" t="s">
        <v>176</v>
      </c>
      <c r="F41" s="469" t="s">
        <v>177</v>
      </c>
      <c r="G41" s="469"/>
      <c r="H41" s="77" t="s">
        <v>178</v>
      </c>
      <c r="I41" s="77" t="s">
        <v>112</v>
      </c>
      <c r="J41" s="77" t="s">
        <v>127</v>
      </c>
      <c r="K41" s="78" t="s">
        <v>99</v>
      </c>
      <c r="L41" s="57">
        <v>35500</v>
      </c>
      <c r="M41" s="57">
        <v>34800</v>
      </c>
      <c r="N41" s="57">
        <v>33000</v>
      </c>
      <c r="O41" s="57">
        <v>29500</v>
      </c>
      <c r="P41" s="58">
        <v>27000</v>
      </c>
      <c r="Q41" s="58">
        <v>24500</v>
      </c>
      <c r="R41" s="58">
        <v>22000</v>
      </c>
      <c r="S41" s="58">
        <v>20500</v>
      </c>
      <c r="T41" s="58">
        <v>20000</v>
      </c>
      <c r="U41" s="58">
        <v>19800</v>
      </c>
      <c r="V41" s="392">
        <v>19200</v>
      </c>
    </row>
    <row r="42" spans="1:22" ht="15" customHeight="1" thickBot="1">
      <c r="A42" s="63" t="s">
        <v>179</v>
      </c>
      <c r="B42" s="101"/>
      <c r="C42" s="102"/>
      <c r="D42" s="103"/>
      <c r="E42" s="104"/>
      <c r="F42" s="478"/>
      <c r="G42" s="478"/>
      <c r="H42" s="105" t="s">
        <v>123</v>
      </c>
      <c r="I42" s="105"/>
      <c r="J42" s="105" t="s">
        <v>597</v>
      </c>
      <c r="K42" s="106" t="s">
        <v>568</v>
      </c>
      <c r="L42" s="64"/>
      <c r="M42" s="64"/>
      <c r="N42" s="64"/>
      <c r="O42" s="64"/>
      <c r="P42" s="64"/>
      <c r="Q42" s="64"/>
      <c r="R42" s="64"/>
      <c r="S42" s="64"/>
      <c r="T42" s="64"/>
      <c r="U42" s="64"/>
      <c r="V42" s="395"/>
    </row>
    <row r="43" spans="1:16" s="121" customFormat="1" ht="15" customHeight="1">
      <c r="A43" s="122" t="s">
        <v>180</v>
      </c>
      <c r="C43" s="123"/>
      <c r="D43" s="124"/>
      <c r="F43" s="125"/>
      <c r="G43" s="125"/>
      <c r="K43" s="126"/>
      <c r="L43" s="120"/>
      <c r="M43" s="120"/>
      <c r="N43" s="120"/>
      <c r="O43" s="120"/>
      <c r="P43" s="120"/>
    </row>
    <row r="45" spans="1:22" ht="15" customHeight="1" thickBot="1">
      <c r="A45" s="47" t="s">
        <v>87</v>
      </c>
      <c r="B45" s="47"/>
      <c r="C45" s="47"/>
      <c r="R45" s="51"/>
      <c r="S45" s="51"/>
      <c r="T45" s="51"/>
      <c r="U45" s="51"/>
      <c r="V45" s="51"/>
    </row>
    <row r="46" spans="1:22" ht="15" customHeight="1">
      <c r="A46" s="471" t="s">
        <v>88</v>
      </c>
      <c r="B46" s="473" t="s">
        <v>89</v>
      </c>
      <c r="C46" s="456" t="s">
        <v>250</v>
      </c>
      <c r="D46" s="476" t="s">
        <v>543</v>
      </c>
      <c r="E46" s="454" t="s">
        <v>90</v>
      </c>
      <c r="F46" s="456" t="s">
        <v>248</v>
      </c>
      <c r="G46" s="454"/>
      <c r="H46" s="454" t="s">
        <v>249</v>
      </c>
      <c r="I46" s="460" t="s">
        <v>544</v>
      </c>
      <c r="J46" s="460" t="s">
        <v>545</v>
      </c>
      <c r="K46" s="462" t="s">
        <v>251</v>
      </c>
      <c r="L46" s="464" t="s">
        <v>546</v>
      </c>
      <c r="M46" s="465"/>
      <c r="N46" s="465"/>
      <c r="O46" s="465"/>
      <c r="P46" s="465"/>
      <c r="Q46" s="465"/>
      <c r="R46" s="465"/>
      <c r="S46" s="465"/>
      <c r="T46" s="465"/>
      <c r="U46" s="465"/>
      <c r="V46" s="465"/>
    </row>
    <row r="47" spans="1:22" ht="15" customHeight="1">
      <c r="A47" s="472"/>
      <c r="B47" s="474"/>
      <c r="C47" s="457"/>
      <c r="D47" s="477"/>
      <c r="E47" s="455"/>
      <c r="F47" s="457"/>
      <c r="G47" s="455"/>
      <c r="H47" s="455"/>
      <c r="I47" s="461"/>
      <c r="J47" s="461"/>
      <c r="K47" s="463"/>
      <c r="L47" s="466" t="s">
        <v>181</v>
      </c>
      <c r="M47" s="467"/>
      <c r="N47" s="467"/>
      <c r="O47" s="467"/>
      <c r="P47" s="467"/>
      <c r="Q47" s="467"/>
      <c r="R47" s="467"/>
      <c r="S47" s="467"/>
      <c r="T47" s="467"/>
      <c r="U47" s="467"/>
      <c r="V47" s="467"/>
    </row>
    <row r="48" spans="1:22" ht="15" customHeight="1">
      <c r="A48" s="472"/>
      <c r="B48" s="475"/>
      <c r="C48" s="54" t="s">
        <v>547</v>
      </c>
      <c r="D48" s="477"/>
      <c r="E48" s="455"/>
      <c r="F48" s="458"/>
      <c r="G48" s="459"/>
      <c r="H48" s="455"/>
      <c r="I48" s="461"/>
      <c r="J48" s="461"/>
      <c r="K48" s="463"/>
      <c r="L48" s="53" t="s">
        <v>239</v>
      </c>
      <c r="M48" s="53" t="s">
        <v>240</v>
      </c>
      <c r="N48" s="53" t="s">
        <v>241</v>
      </c>
      <c r="O48" s="53" t="s">
        <v>242</v>
      </c>
      <c r="P48" s="71" t="s">
        <v>243</v>
      </c>
      <c r="Q48" s="71" t="s">
        <v>244</v>
      </c>
      <c r="R48" s="71" t="s">
        <v>245</v>
      </c>
      <c r="S48" s="71" t="s">
        <v>246</v>
      </c>
      <c r="T48" s="71" t="s">
        <v>247</v>
      </c>
      <c r="U48" s="396" t="s">
        <v>63</v>
      </c>
      <c r="V48" s="112" t="s">
        <v>438</v>
      </c>
    </row>
    <row r="49" spans="1:22" ht="15" customHeight="1">
      <c r="A49" s="62" t="s">
        <v>92</v>
      </c>
      <c r="B49" s="90" t="s">
        <v>182</v>
      </c>
      <c r="C49" s="91">
        <v>307</v>
      </c>
      <c r="D49" s="92" t="s">
        <v>598</v>
      </c>
      <c r="E49" s="77" t="s">
        <v>94</v>
      </c>
      <c r="F49" s="469" t="s">
        <v>183</v>
      </c>
      <c r="G49" s="469"/>
      <c r="H49" s="77" t="s">
        <v>184</v>
      </c>
      <c r="I49" s="77" t="s">
        <v>108</v>
      </c>
      <c r="J49" s="77" t="s">
        <v>98</v>
      </c>
      <c r="K49" s="78" t="s">
        <v>99</v>
      </c>
      <c r="L49" s="57">
        <v>96500</v>
      </c>
      <c r="M49" s="57">
        <v>95300</v>
      </c>
      <c r="N49" s="57">
        <v>92200</v>
      </c>
      <c r="O49" s="57">
        <v>82500</v>
      </c>
      <c r="P49" s="57">
        <v>73900</v>
      </c>
      <c r="Q49" s="57">
        <v>65600</v>
      </c>
      <c r="R49" s="57">
        <v>58800</v>
      </c>
      <c r="S49" s="57">
        <v>54800</v>
      </c>
      <c r="T49" s="57">
        <v>52500</v>
      </c>
      <c r="U49" s="57">
        <v>50300</v>
      </c>
      <c r="V49" s="391">
        <v>47900</v>
      </c>
    </row>
    <row r="50" spans="1:22" ht="15" customHeight="1">
      <c r="A50" s="61">
        <v>1</v>
      </c>
      <c r="B50" s="98"/>
      <c r="C50" s="94"/>
      <c r="D50" s="95"/>
      <c r="E50" s="83" t="s">
        <v>557</v>
      </c>
      <c r="F50" s="470"/>
      <c r="G50" s="470"/>
      <c r="H50" s="83" t="s">
        <v>100</v>
      </c>
      <c r="I50" s="83" t="s">
        <v>101</v>
      </c>
      <c r="J50" s="83" t="s">
        <v>599</v>
      </c>
      <c r="K50" s="84" t="s">
        <v>551</v>
      </c>
      <c r="L50" s="59"/>
      <c r="M50" s="59"/>
      <c r="N50" s="59"/>
      <c r="O50" s="59"/>
      <c r="P50" s="58"/>
      <c r="Q50" s="58"/>
      <c r="R50" s="58"/>
      <c r="S50" s="58"/>
      <c r="T50" s="58"/>
      <c r="U50" s="58"/>
      <c r="V50" s="392"/>
    </row>
    <row r="51" spans="1:22" ht="15" customHeight="1">
      <c r="A51" s="60" t="s">
        <v>92</v>
      </c>
      <c r="B51" s="86" t="s">
        <v>185</v>
      </c>
      <c r="C51" s="65">
        <v>743</v>
      </c>
      <c r="D51" s="87" t="s">
        <v>600</v>
      </c>
      <c r="E51" s="89" t="s">
        <v>94</v>
      </c>
      <c r="F51" s="468" t="s">
        <v>186</v>
      </c>
      <c r="G51" s="468"/>
      <c r="H51" s="89" t="s">
        <v>187</v>
      </c>
      <c r="I51" s="89" t="s">
        <v>122</v>
      </c>
      <c r="J51" s="89" t="s">
        <v>98</v>
      </c>
      <c r="K51" s="99" t="s">
        <v>99</v>
      </c>
      <c r="L51" s="58">
        <v>18900</v>
      </c>
      <c r="M51" s="58">
        <v>18800</v>
      </c>
      <c r="N51" s="58">
        <v>18700</v>
      </c>
      <c r="O51" s="58">
        <v>17800</v>
      </c>
      <c r="P51" s="57">
        <v>17000</v>
      </c>
      <c r="Q51" s="57">
        <v>15700</v>
      </c>
      <c r="R51" s="57">
        <v>14500</v>
      </c>
      <c r="S51" s="57">
        <v>13500</v>
      </c>
      <c r="T51" s="57">
        <v>13000</v>
      </c>
      <c r="U51" s="57">
        <v>12700</v>
      </c>
      <c r="V51" s="391">
        <v>12300</v>
      </c>
    </row>
    <row r="52" spans="1:22" ht="15" customHeight="1">
      <c r="A52" s="60">
        <v>2</v>
      </c>
      <c r="B52" s="86"/>
      <c r="C52" s="65"/>
      <c r="D52" s="87"/>
      <c r="E52" s="89" t="s">
        <v>557</v>
      </c>
      <c r="F52" s="468"/>
      <c r="G52" s="468"/>
      <c r="H52" s="89" t="s">
        <v>115</v>
      </c>
      <c r="I52" s="89"/>
      <c r="J52" s="89" t="s">
        <v>601</v>
      </c>
      <c r="K52" s="99" t="s">
        <v>563</v>
      </c>
      <c r="L52" s="58"/>
      <c r="M52" s="58"/>
      <c r="N52" s="58"/>
      <c r="O52" s="58"/>
      <c r="P52" s="59"/>
      <c r="Q52" s="59"/>
      <c r="R52" s="59"/>
      <c r="S52" s="59"/>
      <c r="T52" s="59"/>
      <c r="U52" s="59"/>
      <c r="V52" s="393"/>
    </row>
    <row r="53" spans="1:22" ht="15" customHeight="1">
      <c r="A53" s="62" t="s">
        <v>92</v>
      </c>
      <c r="B53" s="90" t="s">
        <v>188</v>
      </c>
      <c r="C53" s="91">
        <v>165</v>
      </c>
      <c r="D53" s="92" t="s">
        <v>602</v>
      </c>
      <c r="E53" s="77" t="s">
        <v>94</v>
      </c>
      <c r="F53" s="469" t="s">
        <v>189</v>
      </c>
      <c r="G53" s="469"/>
      <c r="H53" s="77" t="s">
        <v>190</v>
      </c>
      <c r="I53" s="77" t="s">
        <v>112</v>
      </c>
      <c r="J53" s="77" t="s">
        <v>98</v>
      </c>
      <c r="K53" s="78" t="s">
        <v>191</v>
      </c>
      <c r="L53" s="57">
        <v>73500</v>
      </c>
      <c r="M53" s="57">
        <v>72600</v>
      </c>
      <c r="N53" s="57">
        <v>71100</v>
      </c>
      <c r="O53" s="57">
        <v>63900</v>
      </c>
      <c r="P53" s="58">
        <v>57400</v>
      </c>
      <c r="Q53" s="58">
        <v>51600</v>
      </c>
      <c r="R53" s="58">
        <v>47500</v>
      </c>
      <c r="S53" s="58">
        <v>44800</v>
      </c>
      <c r="T53" s="58">
        <v>43800</v>
      </c>
      <c r="U53" s="58">
        <v>43200</v>
      </c>
      <c r="V53" s="392">
        <v>42000</v>
      </c>
    </row>
    <row r="54" spans="1:22" ht="15" customHeight="1">
      <c r="A54" s="61">
        <v>3</v>
      </c>
      <c r="B54" s="98"/>
      <c r="C54" s="94"/>
      <c r="D54" s="95"/>
      <c r="E54" s="83" t="s">
        <v>603</v>
      </c>
      <c r="F54" s="470"/>
      <c r="G54" s="470"/>
      <c r="H54" s="83" t="s">
        <v>100</v>
      </c>
      <c r="I54" s="83"/>
      <c r="J54" s="83" t="s">
        <v>604</v>
      </c>
      <c r="K54" s="84" t="s">
        <v>605</v>
      </c>
      <c r="L54" s="59"/>
      <c r="M54" s="59"/>
      <c r="N54" s="59"/>
      <c r="O54" s="59"/>
      <c r="P54" s="58"/>
      <c r="Q54" s="58"/>
      <c r="R54" s="58"/>
      <c r="S54" s="58"/>
      <c r="T54" s="58"/>
      <c r="U54" s="58"/>
      <c r="V54" s="392"/>
    </row>
    <row r="55" spans="1:22" ht="15" customHeight="1">
      <c r="A55" s="60" t="s">
        <v>92</v>
      </c>
      <c r="B55" s="86" t="s">
        <v>151</v>
      </c>
      <c r="C55" s="65">
        <v>359</v>
      </c>
      <c r="D55" s="87" t="s">
        <v>152</v>
      </c>
      <c r="E55" s="89" t="s">
        <v>94</v>
      </c>
      <c r="F55" s="468" t="s">
        <v>153</v>
      </c>
      <c r="G55" s="468"/>
      <c r="H55" s="89" t="s">
        <v>154</v>
      </c>
      <c r="I55" s="89" t="s">
        <v>112</v>
      </c>
      <c r="J55" s="89" t="s">
        <v>98</v>
      </c>
      <c r="K55" s="99" t="s">
        <v>99</v>
      </c>
      <c r="L55" s="58">
        <v>47800</v>
      </c>
      <c r="M55" s="58">
        <v>47300</v>
      </c>
      <c r="N55" s="58">
        <v>46500</v>
      </c>
      <c r="O55" s="58">
        <v>44000</v>
      </c>
      <c r="P55" s="57">
        <v>39500</v>
      </c>
      <c r="Q55" s="57">
        <v>34500</v>
      </c>
      <c r="R55" s="57">
        <v>30000</v>
      </c>
      <c r="S55" s="57">
        <v>28000</v>
      </c>
      <c r="T55" s="57">
        <v>27000</v>
      </c>
      <c r="U55" s="57">
        <v>26300</v>
      </c>
      <c r="V55" s="391">
        <v>25000</v>
      </c>
    </row>
    <row r="56" spans="1:22" ht="15" customHeight="1">
      <c r="A56" s="60" t="s">
        <v>606</v>
      </c>
      <c r="B56" s="86"/>
      <c r="C56" s="65"/>
      <c r="D56" s="87"/>
      <c r="E56" s="89" t="s">
        <v>549</v>
      </c>
      <c r="F56" s="468"/>
      <c r="G56" s="468"/>
      <c r="H56" s="89" t="s">
        <v>100</v>
      </c>
      <c r="I56" s="89"/>
      <c r="J56" s="89" t="s">
        <v>585</v>
      </c>
      <c r="K56" s="99" t="s">
        <v>555</v>
      </c>
      <c r="L56" s="58"/>
      <c r="M56" s="58"/>
      <c r="N56" s="58"/>
      <c r="O56" s="58"/>
      <c r="P56" s="59"/>
      <c r="Q56" s="59"/>
      <c r="R56" s="59"/>
      <c r="S56" s="59"/>
      <c r="T56" s="59"/>
      <c r="U56" s="59"/>
      <c r="V56" s="393"/>
    </row>
    <row r="57" spans="1:22" ht="15" customHeight="1">
      <c r="A57" s="62" t="s">
        <v>92</v>
      </c>
      <c r="B57" s="90" t="s">
        <v>192</v>
      </c>
      <c r="C57" s="91">
        <v>697</v>
      </c>
      <c r="D57" s="92" t="s">
        <v>117</v>
      </c>
      <c r="E57" s="77" t="s">
        <v>193</v>
      </c>
      <c r="F57" s="469" t="s">
        <v>194</v>
      </c>
      <c r="G57" s="469"/>
      <c r="H57" s="77" t="s">
        <v>195</v>
      </c>
      <c r="I57" s="77" t="s">
        <v>108</v>
      </c>
      <c r="J57" s="77" t="s">
        <v>98</v>
      </c>
      <c r="K57" s="78" t="s">
        <v>99</v>
      </c>
      <c r="L57" s="57">
        <v>98300</v>
      </c>
      <c r="M57" s="57">
        <v>93300</v>
      </c>
      <c r="N57" s="57">
        <v>88700</v>
      </c>
      <c r="O57" s="57">
        <v>83500</v>
      </c>
      <c r="P57" s="58">
        <v>75500</v>
      </c>
      <c r="Q57" s="58">
        <v>67000</v>
      </c>
      <c r="R57" s="58">
        <v>58000</v>
      </c>
      <c r="S57" s="58">
        <v>51000</v>
      </c>
      <c r="T57" s="58">
        <v>47500</v>
      </c>
      <c r="U57" s="58">
        <v>44800</v>
      </c>
      <c r="V57" s="392">
        <v>42400</v>
      </c>
    </row>
    <row r="58" spans="1:22" ht="15" customHeight="1">
      <c r="A58" s="68" t="s">
        <v>607</v>
      </c>
      <c r="B58" s="98"/>
      <c r="C58" s="94"/>
      <c r="D58" s="95" t="s">
        <v>608</v>
      </c>
      <c r="E58" s="83" t="s">
        <v>557</v>
      </c>
      <c r="F58" s="470"/>
      <c r="G58" s="470"/>
      <c r="H58" s="83" t="s">
        <v>115</v>
      </c>
      <c r="I58" s="83" t="s">
        <v>101</v>
      </c>
      <c r="J58" s="83" t="s">
        <v>599</v>
      </c>
      <c r="K58" s="84" t="s">
        <v>555</v>
      </c>
      <c r="L58" s="59"/>
      <c r="M58" s="59"/>
      <c r="N58" s="59"/>
      <c r="O58" s="59"/>
      <c r="P58" s="58"/>
      <c r="Q58" s="58"/>
      <c r="R58" s="58"/>
      <c r="S58" s="58"/>
      <c r="T58" s="58"/>
      <c r="U58" s="58"/>
      <c r="V58" s="392"/>
    </row>
    <row r="59" spans="1:22" ht="15" customHeight="1">
      <c r="A59" s="69" t="s">
        <v>92</v>
      </c>
      <c r="B59" s="86" t="s">
        <v>196</v>
      </c>
      <c r="C59" s="65">
        <v>720</v>
      </c>
      <c r="D59" s="87" t="s">
        <v>609</v>
      </c>
      <c r="E59" s="89" t="s">
        <v>197</v>
      </c>
      <c r="F59" s="468" t="s">
        <v>198</v>
      </c>
      <c r="G59" s="468"/>
      <c r="H59" s="89" t="s">
        <v>199</v>
      </c>
      <c r="I59" s="89" t="s">
        <v>122</v>
      </c>
      <c r="J59" s="89" t="s">
        <v>105</v>
      </c>
      <c r="K59" s="99" t="s">
        <v>99</v>
      </c>
      <c r="L59" s="58">
        <v>63000</v>
      </c>
      <c r="M59" s="58">
        <v>59900</v>
      </c>
      <c r="N59" s="58">
        <v>56600</v>
      </c>
      <c r="O59" s="58">
        <v>53000</v>
      </c>
      <c r="P59" s="57">
        <v>48800</v>
      </c>
      <c r="Q59" s="57">
        <v>43500</v>
      </c>
      <c r="R59" s="57">
        <v>38300</v>
      </c>
      <c r="S59" s="57">
        <v>34300</v>
      </c>
      <c r="T59" s="57">
        <v>25500</v>
      </c>
      <c r="U59" s="93" t="s">
        <v>560</v>
      </c>
      <c r="V59" s="394" t="s">
        <v>560</v>
      </c>
    </row>
    <row r="60" spans="1:22" ht="15" customHeight="1">
      <c r="A60" s="68" t="s">
        <v>610</v>
      </c>
      <c r="B60" s="98"/>
      <c r="C60" s="94"/>
      <c r="D60" s="95"/>
      <c r="E60" s="83" t="s">
        <v>565</v>
      </c>
      <c r="F60" s="470"/>
      <c r="G60" s="470"/>
      <c r="H60" s="83" t="s">
        <v>200</v>
      </c>
      <c r="I60" s="83"/>
      <c r="J60" s="83" t="s">
        <v>611</v>
      </c>
      <c r="K60" s="84" t="s">
        <v>612</v>
      </c>
      <c r="L60" s="59"/>
      <c r="M60" s="59"/>
      <c r="N60" s="59"/>
      <c r="O60" s="59"/>
      <c r="P60" s="59"/>
      <c r="Q60" s="59"/>
      <c r="R60" s="59"/>
      <c r="S60" s="59"/>
      <c r="T60" s="59"/>
      <c r="U60" s="59"/>
      <c r="V60" s="393"/>
    </row>
    <row r="61" spans="1:22" ht="15" customHeight="1">
      <c r="A61" s="69" t="s">
        <v>92</v>
      </c>
      <c r="B61" s="86" t="s">
        <v>235</v>
      </c>
      <c r="C61" s="107">
        <v>1095</v>
      </c>
      <c r="D61" s="87" t="s">
        <v>613</v>
      </c>
      <c r="E61" s="89" t="s">
        <v>197</v>
      </c>
      <c r="F61" s="468" t="s">
        <v>198</v>
      </c>
      <c r="G61" s="468"/>
      <c r="H61" s="89" t="s">
        <v>236</v>
      </c>
      <c r="I61" s="89" t="s">
        <v>553</v>
      </c>
      <c r="J61" s="89" t="s">
        <v>237</v>
      </c>
      <c r="K61" s="99" t="s">
        <v>99</v>
      </c>
      <c r="L61" s="58">
        <v>63000</v>
      </c>
      <c r="M61" s="58">
        <v>59900</v>
      </c>
      <c r="N61" s="58">
        <v>56600</v>
      </c>
      <c r="O61" s="58">
        <v>53000</v>
      </c>
      <c r="P61" s="93" t="s">
        <v>560</v>
      </c>
      <c r="Q61" s="93" t="s">
        <v>560</v>
      </c>
      <c r="R61" s="93" t="s">
        <v>560</v>
      </c>
      <c r="S61" s="93" t="s">
        <v>560</v>
      </c>
      <c r="T61" s="58">
        <v>25500</v>
      </c>
      <c r="U61" s="97">
        <v>24000</v>
      </c>
      <c r="V61" s="397">
        <v>22800</v>
      </c>
    </row>
    <row r="62" spans="1:22" ht="15" customHeight="1" thickBot="1">
      <c r="A62" s="70" t="s">
        <v>610</v>
      </c>
      <c r="B62" s="101"/>
      <c r="C62" s="102"/>
      <c r="D62" s="103"/>
      <c r="E62" s="105" t="s">
        <v>557</v>
      </c>
      <c r="F62" s="478"/>
      <c r="G62" s="478"/>
      <c r="H62" s="105" t="s">
        <v>238</v>
      </c>
      <c r="I62" s="105"/>
      <c r="J62" s="105" t="s">
        <v>614</v>
      </c>
      <c r="K62" s="106" t="s">
        <v>563</v>
      </c>
      <c r="L62" s="64"/>
      <c r="M62" s="64"/>
      <c r="N62" s="64"/>
      <c r="O62" s="64"/>
      <c r="P62" s="64"/>
      <c r="Q62" s="64"/>
      <c r="R62" s="64"/>
      <c r="S62" s="64"/>
      <c r="T62" s="64"/>
      <c r="U62" s="64"/>
      <c r="V62" s="395"/>
    </row>
    <row r="63" spans="1:16" s="121" customFormat="1" ht="15" customHeight="1">
      <c r="A63" s="113" t="s">
        <v>201</v>
      </c>
      <c r="B63" s="114"/>
      <c r="C63" s="115"/>
      <c r="D63" s="116"/>
      <c r="E63" s="114"/>
      <c r="F63" s="117"/>
      <c r="G63" s="117"/>
      <c r="H63" s="114"/>
      <c r="I63" s="114"/>
      <c r="J63" s="114"/>
      <c r="K63" s="118"/>
      <c r="L63" s="119"/>
      <c r="M63" s="119"/>
      <c r="N63" s="119"/>
      <c r="O63" s="119"/>
      <c r="P63" s="120"/>
    </row>
    <row r="64" spans="1:16" s="121" customFormat="1" ht="15" customHeight="1">
      <c r="A64" s="122" t="s">
        <v>262</v>
      </c>
      <c r="C64" s="123"/>
      <c r="D64" s="124"/>
      <c r="F64" s="125"/>
      <c r="G64" s="125"/>
      <c r="K64" s="126"/>
      <c r="L64" s="120"/>
      <c r="M64" s="120"/>
      <c r="N64" s="120"/>
      <c r="O64" s="120"/>
      <c r="P64" s="120"/>
    </row>
    <row r="65" spans="1:16" s="121" customFormat="1" ht="15" customHeight="1">
      <c r="A65" s="122" t="s">
        <v>615</v>
      </c>
      <c r="C65" s="123"/>
      <c r="D65" s="124"/>
      <c r="F65" s="125"/>
      <c r="G65" s="125"/>
      <c r="K65" s="126"/>
      <c r="L65" s="120"/>
      <c r="M65" s="120"/>
      <c r="N65" s="120"/>
      <c r="O65" s="120"/>
      <c r="P65" s="120"/>
    </row>
  </sheetData>
  <mergeCells count="49">
    <mergeCell ref="F4:G6"/>
    <mergeCell ref="K4:K6"/>
    <mergeCell ref="H46:H48"/>
    <mergeCell ref="I46:I48"/>
    <mergeCell ref="F21:G22"/>
    <mergeCell ref="F35:G36"/>
    <mergeCell ref="F11:G12"/>
    <mergeCell ref="F23:G24"/>
    <mergeCell ref="F15:G16"/>
    <mergeCell ref="F17:G18"/>
    <mergeCell ref="F49:G50"/>
    <mergeCell ref="F61:G62"/>
    <mergeCell ref="F51:G52"/>
    <mergeCell ref="F53:G54"/>
    <mergeCell ref="F55:G56"/>
    <mergeCell ref="F57:G58"/>
    <mergeCell ref="F59:G60"/>
    <mergeCell ref="B4:B6"/>
    <mergeCell ref="C4:C5"/>
    <mergeCell ref="D4:D6"/>
    <mergeCell ref="E4:E6"/>
    <mergeCell ref="A4:A6"/>
    <mergeCell ref="F13:G14"/>
    <mergeCell ref="F41:G42"/>
    <mergeCell ref="F25:G26"/>
    <mergeCell ref="F27:G28"/>
    <mergeCell ref="F29:G30"/>
    <mergeCell ref="F31:G32"/>
    <mergeCell ref="F33:G34"/>
    <mergeCell ref="F7:G8"/>
    <mergeCell ref="F9:G10"/>
    <mergeCell ref="H4:H6"/>
    <mergeCell ref="I4:I6"/>
    <mergeCell ref="J4:J6"/>
    <mergeCell ref="L4:V4"/>
    <mergeCell ref="L5:V5"/>
    <mergeCell ref="A46:A48"/>
    <mergeCell ref="B46:B48"/>
    <mergeCell ref="C46:C47"/>
    <mergeCell ref="D46:D48"/>
    <mergeCell ref="L46:V46"/>
    <mergeCell ref="L47:V47"/>
    <mergeCell ref="F19:G20"/>
    <mergeCell ref="F37:G38"/>
    <mergeCell ref="F39:G40"/>
    <mergeCell ref="E46:E48"/>
    <mergeCell ref="F46:G48"/>
    <mergeCell ref="J46:J48"/>
    <mergeCell ref="K46:K48"/>
  </mergeCells>
  <hyperlinks>
    <hyperlink ref="U2" location="目次!A1" tooltip="メニューへ戻ります。" display="戻る"/>
    <hyperlink ref="O2" location="目次!A1" tooltip="メニューへ戻ります。" display="戻る"/>
    <hyperlink ref="I2" location="目次!A1" tooltip="メニューへ戻ります。" display="戻る"/>
    <hyperlink ref="D2" location="目次!A1" tooltip="メニューへ戻ります。" display="戻る"/>
  </hyperlinks>
  <printOptions/>
  <pageMargins left="0.75" right="0.75" top="1" bottom="1" header="0.512" footer="0.512"/>
  <pageSetup fitToHeight="0" fitToWidth="1" horizontalDpi="600" verticalDpi="600" orientation="landscape" paperSize="9" scale="52"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4" width="10.625" style="15" customWidth="1"/>
    <col min="5" max="5" width="11.625" style="15" customWidth="1"/>
    <col min="6" max="6" width="15.625" style="15" customWidth="1"/>
    <col min="7" max="8" width="10.625" style="15" customWidth="1"/>
    <col min="9" max="16384" width="9.00390625" style="15" customWidth="1"/>
  </cols>
  <sheetData>
    <row r="1" s="14" customFormat="1" ht="15" customHeight="1">
      <c r="A1" s="1" t="s">
        <v>1</v>
      </c>
    </row>
    <row r="2" spans="1:8" s="218" customFormat="1" ht="15" customHeight="1">
      <c r="A2" s="217"/>
      <c r="H2" s="200" t="s">
        <v>422</v>
      </c>
    </row>
    <row r="3" ht="15" customHeight="1" thickBot="1">
      <c r="A3" s="11"/>
    </row>
    <row r="4" spans="1:8" ht="15" customHeight="1">
      <c r="A4" s="127" t="s">
        <v>2</v>
      </c>
      <c r="B4" s="398" t="s">
        <v>274</v>
      </c>
      <c r="C4" s="398"/>
      <c r="D4" s="398" t="s">
        <v>275</v>
      </c>
      <c r="E4" s="398"/>
      <c r="F4" s="398" t="s">
        <v>4</v>
      </c>
      <c r="G4" s="398" t="s">
        <v>5</v>
      </c>
      <c r="H4" s="399"/>
    </row>
    <row r="5" spans="1:8" ht="30" customHeight="1">
      <c r="A5" s="128" t="s">
        <v>3</v>
      </c>
      <c r="B5" s="129" t="s">
        <v>6</v>
      </c>
      <c r="C5" s="129" t="s">
        <v>7</v>
      </c>
      <c r="D5" s="129" t="s">
        <v>8</v>
      </c>
      <c r="E5" s="130" t="s">
        <v>277</v>
      </c>
      <c r="F5" s="367"/>
      <c r="G5" s="129" t="s">
        <v>9</v>
      </c>
      <c r="H5" s="131" t="s">
        <v>10</v>
      </c>
    </row>
    <row r="6" spans="1:8" ht="30" customHeight="1" thickBot="1">
      <c r="A6" s="132">
        <v>377.61</v>
      </c>
      <c r="B6" s="132">
        <v>31.4</v>
      </c>
      <c r="C6" s="132">
        <v>24.7</v>
      </c>
      <c r="D6" s="132">
        <v>793.4</v>
      </c>
      <c r="E6" s="133">
        <v>205</v>
      </c>
      <c r="F6" s="134" t="s">
        <v>263</v>
      </c>
      <c r="G6" s="132" t="s">
        <v>276</v>
      </c>
      <c r="H6" s="132" t="s">
        <v>225</v>
      </c>
    </row>
    <row r="7" s="150" customFormat="1" ht="15" customHeight="1">
      <c r="A7" s="150" t="s">
        <v>11</v>
      </c>
    </row>
    <row r="8" ht="15" customHeight="1">
      <c r="H8" s="200"/>
    </row>
  </sheetData>
  <mergeCells count="4">
    <mergeCell ref="B4:C4"/>
    <mergeCell ref="D4:E4"/>
    <mergeCell ref="G4:H4"/>
    <mergeCell ref="F4:F5"/>
  </mergeCells>
  <hyperlinks>
    <hyperlink ref="H2" location="目次!A1" tooltip="メニューへ戻ります。" display="戻る"/>
  </hyperlinks>
  <printOptions/>
  <pageMargins left="0.75" right="0.75" top="1" bottom="1" header="0.512" footer="0.512"/>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0.625" style="3" customWidth="1"/>
    <col min="2" max="2" width="20.625" style="3" customWidth="1"/>
    <col min="3" max="5" width="12.625" style="3" customWidth="1"/>
    <col min="6" max="16384" width="9.00390625" style="3" customWidth="1"/>
  </cols>
  <sheetData>
    <row r="1" s="2" customFormat="1" ht="15" customHeight="1">
      <c r="A1" s="2" t="s">
        <v>261</v>
      </c>
    </row>
    <row r="2" s="229" customFormat="1" ht="15" customHeight="1">
      <c r="E2" s="200" t="s">
        <v>422</v>
      </c>
    </row>
    <row r="3" ht="15" customHeight="1" thickBot="1"/>
    <row r="4" spans="1:5" ht="15" customHeight="1">
      <c r="A4" s="233" t="s">
        <v>278</v>
      </c>
      <c r="B4" s="230" t="s">
        <v>279</v>
      </c>
      <c r="C4" s="337" t="s">
        <v>280</v>
      </c>
      <c r="D4" s="290" t="s">
        <v>315</v>
      </c>
      <c r="E4" s="291" t="s">
        <v>281</v>
      </c>
    </row>
    <row r="5" spans="1:5" ht="15" customHeight="1">
      <c r="A5" s="234"/>
      <c r="B5" s="231"/>
      <c r="C5" s="289"/>
      <c r="D5" s="289"/>
      <c r="E5" s="232"/>
    </row>
    <row r="6" spans="1:5" ht="15" customHeight="1">
      <c r="A6" s="234"/>
      <c r="B6" s="231"/>
      <c r="C6" s="135" t="s">
        <v>282</v>
      </c>
      <c r="D6" s="135" t="s">
        <v>282</v>
      </c>
      <c r="E6" s="136" t="s">
        <v>283</v>
      </c>
    </row>
    <row r="7" spans="1:5" ht="15" customHeight="1">
      <c r="A7" s="146" t="s">
        <v>284</v>
      </c>
      <c r="B7" s="137" t="s">
        <v>285</v>
      </c>
      <c r="C7" s="138">
        <v>2.4</v>
      </c>
      <c r="D7" s="139">
        <v>90</v>
      </c>
      <c r="E7" s="139">
        <v>108</v>
      </c>
    </row>
    <row r="8" spans="1:5" ht="15" customHeight="1">
      <c r="A8" s="147" t="s">
        <v>286</v>
      </c>
      <c r="B8" s="140" t="s">
        <v>287</v>
      </c>
      <c r="C8" s="141">
        <v>1.3</v>
      </c>
      <c r="D8" s="142">
        <v>40</v>
      </c>
      <c r="E8" s="142">
        <v>70</v>
      </c>
    </row>
    <row r="9" spans="1:5" ht="15" customHeight="1">
      <c r="A9" s="147" t="s">
        <v>288</v>
      </c>
      <c r="B9" s="140" t="s">
        <v>289</v>
      </c>
      <c r="C9" s="141">
        <v>9.1</v>
      </c>
      <c r="D9" s="142">
        <v>395</v>
      </c>
      <c r="E9" s="142">
        <v>1070</v>
      </c>
    </row>
    <row r="10" spans="1:5" ht="15" customHeight="1">
      <c r="A10" s="147" t="s">
        <v>290</v>
      </c>
      <c r="B10" s="140" t="s">
        <v>291</v>
      </c>
      <c r="C10" s="141">
        <v>0.7</v>
      </c>
      <c r="D10" s="142">
        <v>22</v>
      </c>
      <c r="E10" s="142">
        <v>56</v>
      </c>
    </row>
    <row r="11" spans="1:5" ht="15" customHeight="1">
      <c r="A11" s="147" t="s">
        <v>292</v>
      </c>
      <c r="B11" s="140" t="s">
        <v>293</v>
      </c>
      <c r="C11" s="141">
        <v>8.7</v>
      </c>
      <c r="D11" s="142">
        <v>688</v>
      </c>
      <c r="E11" s="142">
        <v>742</v>
      </c>
    </row>
    <row r="12" spans="1:5" ht="15" customHeight="1">
      <c r="A12" s="147" t="s">
        <v>294</v>
      </c>
      <c r="B12" s="140" t="s">
        <v>295</v>
      </c>
      <c r="C12" s="141">
        <v>2</v>
      </c>
      <c r="D12" s="142">
        <v>43</v>
      </c>
      <c r="E12" s="142">
        <v>61</v>
      </c>
    </row>
    <row r="13" spans="1:5" ht="15" customHeight="1">
      <c r="A13" s="147" t="s">
        <v>296</v>
      </c>
      <c r="B13" s="140" t="s">
        <v>297</v>
      </c>
      <c r="C13" s="141">
        <v>8</v>
      </c>
      <c r="D13" s="142">
        <v>225</v>
      </c>
      <c r="E13" s="142">
        <v>870</v>
      </c>
    </row>
    <row r="14" spans="1:5" ht="15" customHeight="1">
      <c r="A14" s="147" t="s">
        <v>298</v>
      </c>
      <c r="B14" s="140" t="s">
        <v>299</v>
      </c>
      <c r="C14" s="141">
        <v>4.2</v>
      </c>
      <c r="D14" s="142">
        <v>160.6</v>
      </c>
      <c r="E14" s="142">
        <v>505</v>
      </c>
    </row>
    <row r="15" spans="1:5" ht="15" customHeight="1">
      <c r="A15" s="147" t="s">
        <v>300</v>
      </c>
      <c r="B15" s="140" t="s">
        <v>301</v>
      </c>
      <c r="C15" s="141">
        <v>4.7</v>
      </c>
      <c r="D15" s="142">
        <v>108</v>
      </c>
      <c r="E15" s="142">
        <v>170</v>
      </c>
    </row>
    <row r="16" spans="1:5" ht="15" customHeight="1">
      <c r="A16" s="147" t="s">
        <v>302</v>
      </c>
      <c r="B16" s="140" t="s">
        <v>303</v>
      </c>
      <c r="C16" s="141">
        <v>2.3</v>
      </c>
      <c r="D16" s="142">
        <v>20</v>
      </c>
      <c r="E16" s="142">
        <v>52</v>
      </c>
    </row>
    <row r="17" spans="1:5" ht="15" customHeight="1">
      <c r="A17" s="147" t="s">
        <v>304</v>
      </c>
      <c r="B17" s="140" t="s">
        <v>305</v>
      </c>
      <c r="C17" s="141">
        <v>4</v>
      </c>
      <c r="D17" s="142">
        <v>100</v>
      </c>
      <c r="E17" s="142">
        <v>120</v>
      </c>
    </row>
    <row r="18" spans="1:5" ht="15" customHeight="1">
      <c r="A18" s="147" t="s">
        <v>306</v>
      </c>
      <c r="B18" s="140" t="s">
        <v>307</v>
      </c>
      <c r="C18" s="141">
        <v>2.4</v>
      </c>
      <c r="D18" s="142">
        <v>42</v>
      </c>
      <c r="E18" s="142">
        <v>106</v>
      </c>
    </row>
    <row r="19" spans="1:5" ht="15" customHeight="1">
      <c r="A19" s="147" t="s">
        <v>308</v>
      </c>
      <c r="B19" s="140" t="s">
        <v>309</v>
      </c>
      <c r="C19" s="141">
        <v>1.6</v>
      </c>
      <c r="D19" s="142">
        <v>26</v>
      </c>
      <c r="E19" s="142">
        <v>52</v>
      </c>
    </row>
    <row r="20" spans="1:5" ht="15" customHeight="1">
      <c r="A20" s="147" t="s">
        <v>310</v>
      </c>
      <c r="B20" s="140" t="s">
        <v>311</v>
      </c>
      <c r="C20" s="141">
        <v>8.3</v>
      </c>
      <c r="D20" s="142">
        <v>397</v>
      </c>
      <c r="E20" s="142">
        <v>720</v>
      </c>
    </row>
    <row r="21" spans="1:5" ht="15" customHeight="1" thickBot="1">
      <c r="A21" s="148" t="s">
        <v>312</v>
      </c>
      <c r="B21" s="143" t="s">
        <v>313</v>
      </c>
      <c r="C21" s="144">
        <v>0.7</v>
      </c>
      <c r="D21" s="145">
        <v>40</v>
      </c>
      <c r="E21" s="145">
        <v>64.5</v>
      </c>
    </row>
    <row r="22" s="149" customFormat="1" ht="15" customHeight="1">
      <c r="A22" s="149" t="s">
        <v>424</v>
      </c>
    </row>
  </sheetData>
  <mergeCells count="5">
    <mergeCell ref="C4:C5"/>
    <mergeCell ref="D4:D5"/>
    <mergeCell ref="E4:E5"/>
    <mergeCell ref="A4:A6"/>
    <mergeCell ref="B4:B6"/>
  </mergeCells>
  <hyperlinks>
    <hyperlink ref="E2" location="目次!A1" tooltip="メニューへ戻ります。" display="戻る"/>
  </hyperlinks>
  <printOptions/>
  <pageMargins left="0.75" right="0.75" top="1" bottom="1" header="0.512" footer="0.51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workbookViewId="0" topLeftCell="A1">
      <pane xSplit="4" ySplit="5" topLeftCell="E4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4" width="10.625" style="37" customWidth="1"/>
    <col min="5" max="6" width="20.625" style="37" customWidth="1"/>
    <col min="7" max="7" width="10.625" style="38" customWidth="1"/>
    <col min="8" max="16384" width="9.00390625" style="37" customWidth="1"/>
  </cols>
  <sheetData>
    <row r="1" spans="1:6" s="34" customFormat="1" ht="15" customHeight="1">
      <c r="A1" s="204" t="s">
        <v>264</v>
      </c>
      <c r="B1" s="204"/>
      <c r="C1" s="204"/>
      <c r="D1" s="204"/>
      <c r="E1" s="204"/>
      <c r="F1" s="204"/>
    </row>
    <row r="2" spans="1:7" s="228" customFormat="1" ht="15" customHeight="1">
      <c r="A2" s="227"/>
      <c r="B2" s="227"/>
      <c r="C2" s="227"/>
      <c r="D2" s="227"/>
      <c r="E2" s="227"/>
      <c r="F2" s="227"/>
      <c r="G2" s="200" t="s">
        <v>422</v>
      </c>
    </row>
    <row r="3" spans="1:7" s="36" customFormat="1" ht="15" customHeight="1" thickBot="1">
      <c r="A3" s="35"/>
      <c r="B3" s="35"/>
      <c r="C3" s="35"/>
      <c r="D3" s="35"/>
      <c r="E3" s="35"/>
      <c r="F3" s="35"/>
      <c r="G3" s="35"/>
    </row>
    <row r="4" spans="1:7" ht="15" customHeight="1">
      <c r="A4" s="400" t="s">
        <v>12</v>
      </c>
      <c r="B4" s="402" t="s">
        <v>316</v>
      </c>
      <c r="C4" s="402"/>
      <c r="D4" s="402"/>
      <c r="E4" s="402" t="s">
        <v>317</v>
      </c>
      <c r="F4" s="402"/>
      <c r="G4" s="403" t="s">
        <v>383</v>
      </c>
    </row>
    <row r="5" spans="1:7" ht="15" customHeight="1">
      <c r="A5" s="401"/>
      <c r="B5" s="151" t="s">
        <v>318</v>
      </c>
      <c r="C5" s="151" t="s">
        <v>319</v>
      </c>
      <c r="D5" s="151" t="s">
        <v>13</v>
      </c>
      <c r="E5" s="151" t="s">
        <v>320</v>
      </c>
      <c r="F5" s="151" t="s">
        <v>321</v>
      </c>
      <c r="G5" s="404"/>
    </row>
    <row r="6" spans="1:7" ht="15" customHeight="1">
      <c r="A6" s="37" t="s">
        <v>14</v>
      </c>
      <c r="B6" s="152" t="s">
        <v>15</v>
      </c>
      <c r="C6" s="152" t="s">
        <v>16</v>
      </c>
      <c r="D6" s="152" t="s">
        <v>17</v>
      </c>
      <c r="G6" s="38">
        <v>25.09</v>
      </c>
    </row>
    <row r="7" spans="2:7" ht="15" customHeight="1">
      <c r="B7" s="153"/>
      <c r="C7" s="153"/>
      <c r="D7" s="153" t="s">
        <v>18</v>
      </c>
      <c r="E7" s="37" t="s">
        <v>19</v>
      </c>
      <c r="F7" s="37" t="s">
        <v>322</v>
      </c>
      <c r="G7" s="38">
        <v>3</v>
      </c>
    </row>
    <row r="8" spans="2:7" ht="15" customHeight="1">
      <c r="B8" s="153"/>
      <c r="C8" s="153"/>
      <c r="D8" s="153" t="s">
        <v>20</v>
      </c>
      <c r="E8" s="37" t="s">
        <v>21</v>
      </c>
      <c r="F8" s="37" t="s">
        <v>22</v>
      </c>
      <c r="G8" s="38">
        <v>1.54</v>
      </c>
    </row>
    <row r="9" spans="2:7" ht="15" customHeight="1">
      <c r="B9" s="153"/>
      <c r="C9" s="153"/>
      <c r="D9" s="153" t="s">
        <v>23</v>
      </c>
      <c r="E9" s="37" t="s">
        <v>24</v>
      </c>
      <c r="F9" s="37" t="s">
        <v>25</v>
      </c>
      <c r="G9" s="38">
        <v>9.49</v>
      </c>
    </row>
    <row r="10" spans="2:7" ht="15" customHeight="1">
      <c r="B10" s="153"/>
      <c r="C10" s="153"/>
      <c r="D10" s="153" t="s">
        <v>26</v>
      </c>
      <c r="E10" s="37" t="s">
        <v>21</v>
      </c>
      <c r="F10" s="37" t="s">
        <v>27</v>
      </c>
      <c r="G10" s="38">
        <v>2.4</v>
      </c>
    </row>
    <row r="11" spans="2:7" ht="15" customHeight="1">
      <c r="B11" s="153"/>
      <c r="C11" s="153"/>
      <c r="D11" s="153" t="s">
        <v>28</v>
      </c>
      <c r="E11" s="37" t="s">
        <v>29</v>
      </c>
      <c r="F11" s="37" t="s">
        <v>25</v>
      </c>
      <c r="G11" s="38">
        <v>1.35</v>
      </c>
    </row>
    <row r="12" spans="2:7" ht="15" customHeight="1">
      <c r="B12" s="152" t="s">
        <v>30</v>
      </c>
      <c r="C12" s="152" t="s">
        <v>31</v>
      </c>
      <c r="D12" s="152" t="s">
        <v>233</v>
      </c>
      <c r="E12" s="154" t="s">
        <v>32</v>
      </c>
      <c r="F12" s="154" t="s">
        <v>33</v>
      </c>
      <c r="G12" s="155">
        <v>39.92</v>
      </c>
    </row>
    <row r="13" spans="2:7" ht="15" customHeight="1">
      <c r="B13" s="153"/>
      <c r="C13" s="153"/>
      <c r="D13" s="153" t="s">
        <v>34</v>
      </c>
      <c r="E13" s="36" t="s">
        <v>35</v>
      </c>
      <c r="F13" s="36" t="s">
        <v>36</v>
      </c>
      <c r="G13" s="156">
        <v>9.21</v>
      </c>
    </row>
    <row r="14" spans="2:7" ht="15" customHeight="1">
      <c r="B14" s="153"/>
      <c r="C14" s="160"/>
      <c r="D14" s="160" t="s">
        <v>37</v>
      </c>
      <c r="E14" s="161" t="s">
        <v>38</v>
      </c>
      <c r="F14" s="161" t="s">
        <v>25</v>
      </c>
      <c r="G14" s="162">
        <v>1.2</v>
      </c>
    </row>
    <row r="15" spans="2:7" ht="15" customHeight="1">
      <c r="B15" s="153"/>
      <c r="C15" s="153" t="s">
        <v>39</v>
      </c>
      <c r="D15" s="153" t="s">
        <v>234</v>
      </c>
      <c r="E15" s="37" t="s">
        <v>40</v>
      </c>
      <c r="F15" s="37" t="s">
        <v>323</v>
      </c>
      <c r="G15" s="38">
        <v>41.86</v>
      </c>
    </row>
    <row r="16" spans="2:7" ht="15" customHeight="1">
      <c r="B16" s="153"/>
      <c r="C16" s="153"/>
      <c r="D16" s="153" t="s">
        <v>41</v>
      </c>
      <c r="E16" s="37" t="s">
        <v>42</v>
      </c>
      <c r="F16" s="37" t="s">
        <v>43</v>
      </c>
      <c r="G16" s="38">
        <v>6.2</v>
      </c>
    </row>
    <row r="17" spans="2:7" ht="15" customHeight="1">
      <c r="B17" s="153"/>
      <c r="C17" s="153"/>
      <c r="D17" s="153" t="s">
        <v>44</v>
      </c>
      <c r="E17" s="37" t="s">
        <v>45</v>
      </c>
      <c r="F17" s="37" t="s">
        <v>46</v>
      </c>
      <c r="G17" s="38">
        <v>1.57</v>
      </c>
    </row>
    <row r="18" spans="2:7" ht="15" customHeight="1">
      <c r="B18" s="153"/>
      <c r="C18" s="153"/>
      <c r="D18" s="153" t="s">
        <v>47</v>
      </c>
      <c r="E18" s="37" t="s">
        <v>19</v>
      </c>
      <c r="F18" s="37" t="s">
        <v>43</v>
      </c>
      <c r="G18" s="38">
        <v>11.43</v>
      </c>
    </row>
    <row r="19" spans="2:7" ht="15" customHeight="1">
      <c r="B19" s="153"/>
      <c r="C19" s="153"/>
      <c r="D19" s="153" t="s">
        <v>48</v>
      </c>
      <c r="E19" s="37" t="s">
        <v>49</v>
      </c>
      <c r="F19" s="37" t="s">
        <v>50</v>
      </c>
      <c r="G19" s="38">
        <v>3.88</v>
      </c>
    </row>
    <row r="20" spans="2:7" ht="15" customHeight="1">
      <c r="B20" s="153"/>
      <c r="C20" s="153"/>
      <c r="D20" s="153" t="s">
        <v>324</v>
      </c>
      <c r="E20" s="37" t="s">
        <v>325</v>
      </c>
      <c r="F20" s="37" t="s">
        <v>43</v>
      </c>
      <c r="G20" s="38">
        <v>6.16</v>
      </c>
    </row>
    <row r="21" spans="2:9" ht="15" customHeight="1">
      <c r="B21" s="153"/>
      <c r="C21" s="153"/>
      <c r="D21" s="153" t="s">
        <v>326</v>
      </c>
      <c r="E21" s="37" t="s">
        <v>327</v>
      </c>
      <c r="F21" s="37" t="s">
        <v>25</v>
      </c>
      <c r="G21" s="38">
        <v>6.54</v>
      </c>
      <c r="I21" s="200"/>
    </row>
    <row r="22" spans="2:7" ht="15" customHeight="1">
      <c r="B22" s="153"/>
      <c r="C22" s="153"/>
      <c r="D22" s="153" t="s">
        <v>328</v>
      </c>
      <c r="E22" s="37" t="s">
        <v>329</v>
      </c>
      <c r="F22" s="37" t="s">
        <v>330</v>
      </c>
      <c r="G22" s="38">
        <v>0.57</v>
      </c>
    </row>
    <row r="23" spans="2:7" ht="15" customHeight="1">
      <c r="B23" s="153"/>
      <c r="C23" s="153"/>
      <c r="D23" s="153" t="s">
        <v>331</v>
      </c>
      <c r="E23" s="37" t="s">
        <v>332</v>
      </c>
      <c r="F23" s="37" t="s">
        <v>43</v>
      </c>
      <c r="G23" s="38">
        <v>3</v>
      </c>
    </row>
    <row r="24" spans="2:7" ht="15" customHeight="1">
      <c r="B24" s="153"/>
      <c r="C24" s="153"/>
      <c r="D24" s="153" t="s">
        <v>333</v>
      </c>
      <c r="E24" s="37" t="s">
        <v>334</v>
      </c>
      <c r="F24" s="37" t="s">
        <v>25</v>
      </c>
      <c r="G24" s="38">
        <v>8.37</v>
      </c>
    </row>
    <row r="25" spans="2:7" ht="15" customHeight="1">
      <c r="B25" s="153"/>
      <c r="C25" s="153"/>
      <c r="D25" s="153" t="s">
        <v>335</v>
      </c>
      <c r="E25" s="37" t="s">
        <v>336</v>
      </c>
      <c r="F25" s="37" t="s">
        <v>25</v>
      </c>
      <c r="G25" s="38">
        <v>2.25</v>
      </c>
    </row>
    <row r="26" spans="2:7" ht="15" customHeight="1">
      <c r="B26" s="153"/>
      <c r="C26" s="153"/>
      <c r="D26" s="153" t="s">
        <v>337</v>
      </c>
      <c r="E26" s="37" t="s">
        <v>338</v>
      </c>
      <c r="F26" s="37" t="s">
        <v>25</v>
      </c>
      <c r="G26" s="38">
        <v>6</v>
      </c>
    </row>
    <row r="27" spans="2:7" ht="15" customHeight="1">
      <c r="B27" s="153"/>
      <c r="C27" s="153"/>
      <c r="D27" s="153" t="s">
        <v>339</v>
      </c>
      <c r="E27" s="37" t="s">
        <v>340</v>
      </c>
      <c r="F27" s="37" t="s">
        <v>341</v>
      </c>
      <c r="G27" s="38">
        <v>2</v>
      </c>
    </row>
    <row r="28" spans="2:7" ht="15" customHeight="1">
      <c r="B28" s="153"/>
      <c r="C28" s="153"/>
      <c r="D28" s="153" t="s">
        <v>342</v>
      </c>
      <c r="E28" s="37" t="s">
        <v>343</v>
      </c>
      <c r="F28" s="37" t="s">
        <v>43</v>
      </c>
      <c r="G28" s="38">
        <v>3.61</v>
      </c>
    </row>
    <row r="29" spans="2:7" ht="15" customHeight="1">
      <c r="B29" s="153"/>
      <c r="C29" s="153"/>
      <c r="D29" s="153" t="s">
        <v>344</v>
      </c>
      <c r="E29" s="37" t="s">
        <v>345</v>
      </c>
      <c r="F29" s="37" t="s">
        <v>25</v>
      </c>
      <c r="G29" s="38">
        <v>0.25</v>
      </c>
    </row>
    <row r="30" spans="2:7" ht="15" customHeight="1">
      <c r="B30" s="153"/>
      <c r="C30" s="153"/>
      <c r="D30" s="153" t="s">
        <v>346</v>
      </c>
      <c r="E30" s="37" t="s">
        <v>347</v>
      </c>
      <c r="F30" s="37" t="s">
        <v>25</v>
      </c>
      <c r="G30" s="38">
        <v>6.02</v>
      </c>
    </row>
    <row r="31" spans="2:7" ht="15" customHeight="1">
      <c r="B31" s="153"/>
      <c r="C31" s="153"/>
      <c r="D31" s="153" t="s">
        <v>348</v>
      </c>
      <c r="E31" s="37" t="s">
        <v>349</v>
      </c>
      <c r="F31" s="37" t="s">
        <v>350</v>
      </c>
      <c r="G31" s="38">
        <v>1</v>
      </c>
    </row>
    <row r="32" spans="2:7" ht="15" customHeight="1">
      <c r="B32" s="153"/>
      <c r="C32" s="153"/>
      <c r="D32" s="153" t="s">
        <v>351</v>
      </c>
      <c r="E32" s="37" t="s">
        <v>352</v>
      </c>
      <c r="F32" s="37" t="s">
        <v>43</v>
      </c>
      <c r="G32" s="38">
        <v>2.9</v>
      </c>
    </row>
    <row r="33" spans="2:7" ht="15" customHeight="1">
      <c r="B33" s="153"/>
      <c r="C33" s="153"/>
      <c r="D33" s="153" t="s">
        <v>353</v>
      </c>
      <c r="E33" s="37" t="s">
        <v>354</v>
      </c>
      <c r="F33" s="37" t="s">
        <v>25</v>
      </c>
      <c r="G33" s="38">
        <v>3.1</v>
      </c>
    </row>
    <row r="34" spans="2:7" ht="15" customHeight="1">
      <c r="B34" s="153"/>
      <c r="C34" s="153"/>
      <c r="D34" s="153" t="s">
        <v>355</v>
      </c>
      <c r="E34" s="37" t="s">
        <v>356</v>
      </c>
      <c r="F34" s="37" t="s">
        <v>25</v>
      </c>
      <c r="G34" s="38">
        <v>10.7</v>
      </c>
    </row>
    <row r="35" spans="2:7" ht="15" customHeight="1">
      <c r="B35" s="153"/>
      <c r="C35" s="153"/>
      <c r="D35" s="153" t="s">
        <v>357</v>
      </c>
      <c r="E35" s="37" t="s">
        <v>358</v>
      </c>
      <c r="F35" s="37" t="s">
        <v>359</v>
      </c>
      <c r="G35" s="38">
        <v>2</v>
      </c>
    </row>
    <row r="36" spans="2:7" ht="15" customHeight="1">
      <c r="B36" s="153"/>
      <c r="C36" s="153"/>
      <c r="D36" s="153" t="s">
        <v>360</v>
      </c>
      <c r="E36" s="37" t="s">
        <v>361</v>
      </c>
      <c r="F36" s="37" t="s">
        <v>25</v>
      </c>
      <c r="G36" s="38">
        <v>1.54</v>
      </c>
    </row>
    <row r="37" spans="2:7" ht="15" customHeight="1">
      <c r="B37" s="153"/>
      <c r="C37" s="153"/>
      <c r="D37" s="153" t="s">
        <v>362</v>
      </c>
      <c r="E37" s="37" t="s">
        <v>363</v>
      </c>
      <c r="F37" s="37" t="s">
        <v>43</v>
      </c>
      <c r="G37" s="38">
        <v>2.08</v>
      </c>
    </row>
    <row r="38" spans="2:7" ht="15" customHeight="1">
      <c r="B38" s="153"/>
      <c r="C38" s="153"/>
      <c r="D38" s="153" t="s">
        <v>364</v>
      </c>
      <c r="E38" s="37" t="s">
        <v>365</v>
      </c>
      <c r="F38" s="37" t="s">
        <v>25</v>
      </c>
      <c r="G38" s="38">
        <v>4.65</v>
      </c>
    </row>
    <row r="39" spans="2:7" ht="15" customHeight="1">
      <c r="B39" s="153"/>
      <c r="C39" s="153"/>
      <c r="D39" s="153" t="s">
        <v>366</v>
      </c>
      <c r="E39" s="37" t="s">
        <v>367</v>
      </c>
      <c r="F39" s="37" t="s">
        <v>25</v>
      </c>
      <c r="G39" s="38">
        <v>2.55</v>
      </c>
    </row>
    <row r="40" spans="2:7" ht="15" customHeight="1">
      <c r="B40" s="153"/>
      <c r="C40" s="153"/>
      <c r="D40" s="153" t="s">
        <v>368</v>
      </c>
      <c r="E40" s="37" t="s">
        <v>367</v>
      </c>
      <c r="F40" s="37" t="s">
        <v>369</v>
      </c>
      <c r="G40" s="38">
        <v>0.5</v>
      </c>
    </row>
    <row r="41" spans="1:7" ht="15" customHeight="1">
      <c r="A41" s="154" t="s">
        <v>370</v>
      </c>
      <c r="B41" s="152" t="s">
        <v>371</v>
      </c>
      <c r="C41" s="152"/>
      <c r="D41" s="152" t="s">
        <v>234</v>
      </c>
      <c r="E41" s="154" t="s">
        <v>372</v>
      </c>
      <c r="F41" s="154" t="s">
        <v>33</v>
      </c>
      <c r="G41" s="155">
        <v>6.3</v>
      </c>
    </row>
    <row r="42" spans="1:7" ht="15" customHeight="1">
      <c r="A42" s="36"/>
      <c r="B42" s="153"/>
      <c r="C42" s="153" t="s">
        <v>373</v>
      </c>
      <c r="D42" s="153"/>
      <c r="E42" s="36" t="s">
        <v>374</v>
      </c>
      <c r="F42" s="36" t="s">
        <v>25</v>
      </c>
      <c r="G42" s="156">
        <v>9.7</v>
      </c>
    </row>
    <row r="43" spans="1:7" ht="15" customHeight="1">
      <c r="A43" s="36"/>
      <c r="B43" s="153"/>
      <c r="C43" s="153" t="s">
        <v>375</v>
      </c>
      <c r="D43" s="153"/>
      <c r="E43" s="36" t="s">
        <v>376</v>
      </c>
      <c r="F43" s="36" t="s">
        <v>377</v>
      </c>
      <c r="G43" s="156">
        <v>3.5</v>
      </c>
    </row>
    <row r="44" spans="1:7" ht="15" customHeight="1">
      <c r="A44" s="36"/>
      <c r="B44" s="153"/>
      <c r="C44" s="153" t="s">
        <v>378</v>
      </c>
      <c r="D44" s="153"/>
      <c r="E44" s="36" t="s">
        <v>379</v>
      </c>
      <c r="F44" s="36" t="s">
        <v>25</v>
      </c>
      <c r="G44" s="156">
        <v>3.66</v>
      </c>
    </row>
    <row r="45" spans="1:7" ht="15" customHeight="1" thickBot="1">
      <c r="A45" s="157"/>
      <c r="B45" s="158"/>
      <c r="C45" s="158" t="s">
        <v>380</v>
      </c>
      <c r="D45" s="158"/>
      <c r="E45" s="157" t="s">
        <v>381</v>
      </c>
      <c r="F45" s="157" t="s">
        <v>25</v>
      </c>
      <c r="G45" s="159">
        <v>2.95</v>
      </c>
    </row>
    <row r="46" spans="1:7" s="163" customFormat="1" ht="15" customHeight="1">
      <c r="A46" s="163" t="s">
        <v>314</v>
      </c>
      <c r="G46" s="164"/>
    </row>
    <row r="47" s="163" customFormat="1" ht="15" customHeight="1">
      <c r="A47" s="163" t="s">
        <v>382</v>
      </c>
    </row>
  </sheetData>
  <mergeCells count="4">
    <mergeCell ref="A4:A5"/>
    <mergeCell ref="B4:D4"/>
    <mergeCell ref="E4:F4"/>
    <mergeCell ref="G4:G5"/>
  </mergeCells>
  <hyperlinks>
    <hyperlink ref="G2" location="目次!A1" tooltip="メニューへ戻ります。" display="戻る"/>
  </hyperlinks>
  <printOptions/>
  <pageMargins left="0.75" right="0.75" top="1" bottom="1" header="0.512" footer="0.512"/>
  <pageSetup fitToHeight="0"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workbookViewId="0" topLeftCell="A1">
      <pane ySplit="2" topLeftCell="BM3" activePane="bottomLeft" state="frozen"/>
      <selection pane="topLeft" activeCell="A1" sqref="A1"/>
      <selection pane="bottomLeft" activeCell="A1" sqref="A1"/>
    </sheetView>
  </sheetViews>
  <sheetFormatPr defaultColWidth="9.00390625" defaultRowHeight="19.5" customHeight="1"/>
  <cols>
    <col min="1" max="1" width="9.625" style="5" customWidth="1"/>
    <col min="2" max="2" width="3.625" style="5" customWidth="1"/>
    <col min="3" max="3" width="9.625" style="5" customWidth="1"/>
    <col min="4" max="4" width="3.625" style="5" customWidth="1"/>
    <col min="5" max="5" width="9.625" style="5" customWidth="1"/>
    <col min="6" max="6" width="3.625" style="5" customWidth="1"/>
    <col min="7" max="7" width="9.625" style="5" customWidth="1"/>
    <col min="8" max="8" width="3.625" style="5" customWidth="1"/>
    <col min="9" max="9" width="9.625" style="5" customWidth="1"/>
    <col min="10" max="10" width="3.625" style="5" customWidth="1"/>
    <col min="11" max="11" width="9.625" style="5" customWidth="1"/>
    <col min="12" max="16384" width="6.625" style="33" customWidth="1"/>
  </cols>
  <sheetData>
    <row r="1" spans="1:10" s="4" customFormat="1" ht="19.5" customHeight="1">
      <c r="A1" s="4" t="s">
        <v>265</v>
      </c>
      <c r="B1" s="13"/>
      <c r="C1" s="13"/>
      <c r="D1" s="13"/>
      <c r="E1" s="13"/>
      <c r="F1" s="13"/>
      <c r="G1" s="13"/>
      <c r="H1" s="13"/>
      <c r="I1" s="13"/>
      <c r="J1" s="13"/>
    </row>
    <row r="2" spans="2:11" s="225" customFormat="1" ht="19.5" customHeight="1">
      <c r="B2" s="226"/>
      <c r="C2" s="226"/>
      <c r="D2" s="226"/>
      <c r="E2" s="226"/>
      <c r="F2" s="226"/>
      <c r="G2" s="226"/>
      <c r="H2" s="226"/>
      <c r="I2" s="226"/>
      <c r="J2" s="226"/>
      <c r="K2" s="200" t="s">
        <v>422</v>
      </c>
    </row>
    <row r="4" spans="1:11" ht="19.5" customHeight="1">
      <c r="A4" s="6"/>
      <c r="B4" s="6"/>
      <c r="C4" s="6"/>
      <c r="D4" s="6"/>
      <c r="E4" s="6"/>
      <c r="F4" s="6"/>
      <c r="G4" s="6"/>
      <c r="H4" s="6"/>
      <c r="I4" s="6"/>
      <c r="J4" s="6"/>
      <c r="K4" s="6"/>
    </row>
    <row r="5" spans="1:11" ht="19.5" customHeight="1">
      <c r="A5" s="6"/>
      <c r="B5" s="6"/>
      <c r="C5" s="6"/>
      <c r="D5" s="6"/>
      <c r="E5" s="6"/>
      <c r="F5" s="6"/>
      <c r="G5" s="6"/>
      <c r="H5" s="6"/>
      <c r="I5" s="6"/>
      <c r="J5" s="6"/>
      <c r="K5" s="6"/>
    </row>
    <row r="6" spans="1:11" ht="19.5" customHeight="1">
      <c r="A6" s="6"/>
      <c r="B6" s="6"/>
      <c r="C6" s="6"/>
      <c r="D6" s="6"/>
      <c r="E6" s="6"/>
      <c r="F6" s="6"/>
      <c r="G6" s="6"/>
      <c r="H6" s="6"/>
      <c r="I6" s="6"/>
      <c r="J6" s="6"/>
      <c r="K6" s="6"/>
    </row>
    <row r="7" spans="1:11" ht="19.5" customHeight="1">
      <c r="A7" s="6"/>
      <c r="B7" s="6"/>
      <c r="C7" s="6"/>
      <c r="D7" s="6"/>
      <c r="E7" s="6"/>
      <c r="F7" s="6"/>
      <c r="G7" s="6"/>
      <c r="H7" s="6"/>
      <c r="I7" s="6"/>
      <c r="J7" s="6"/>
      <c r="K7" s="6"/>
    </row>
    <row r="8" spans="1:11" ht="19.5" customHeight="1">
      <c r="A8" s="6"/>
      <c r="B8" s="6"/>
      <c r="C8" s="6"/>
      <c r="D8" s="6"/>
      <c r="E8" s="6"/>
      <c r="F8" s="6"/>
      <c r="G8" s="6"/>
      <c r="H8" s="6"/>
      <c r="I8" s="6"/>
      <c r="J8" s="6"/>
      <c r="K8" s="6"/>
    </row>
    <row r="9" spans="1:11" ht="19.5" customHeight="1">
      <c r="A9" s="6"/>
      <c r="B9" s="6"/>
      <c r="C9" s="6"/>
      <c r="D9" s="6"/>
      <c r="E9" s="6"/>
      <c r="F9" s="6"/>
      <c r="G9" s="6"/>
      <c r="H9" s="6"/>
      <c r="I9" s="6"/>
      <c r="J9" s="6"/>
      <c r="K9" s="6"/>
    </row>
    <row r="10" spans="1:11" ht="19.5" customHeight="1">
      <c r="A10" s="6"/>
      <c r="B10" s="6"/>
      <c r="C10" s="6"/>
      <c r="D10" s="6"/>
      <c r="E10" s="6"/>
      <c r="F10" s="6"/>
      <c r="G10" s="6"/>
      <c r="H10" s="6"/>
      <c r="I10" s="6"/>
      <c r="J10" s="6"/>
      <c r="K10" s="6"/>
    </row>
    <row r="11" spans="1:11" ht="19.5" customHeight="1">
      <c r="A11" s="6"/>
      <c r="B11" s="6"/>
      <c r="C11" s="6"/>
      <c r="D11" s="6"/>
      <c r="E11" s="6"/>
      <c r="F11" s="6"/>
      <c r="G11" s="6"/>
      <c r="H11" s="6"/>
      <c r="I11" s="6"/>
      <c r="J11" s="6"/>
      <c r="K11" s="6"/>
    </row>
    <row r="12" spans="1:11" ht="19.5" customHeight="1">
      <c r="A12" s="6"/>
      <c r="B12" s="6"/>
      <c r="C12" s="6"/>
      <c r="D12" s="6"/>
      <c r="E12" s="6"/>
      <c r="F12" s="6"/>
      <c r="G12" s="6"/>
      <c r="H12" s="6"/>
      <c r="I12" s="6"/>
      <c r="J12" s="6"/>
      <c r="K12" s="6"/>
    </row>
    <row r="13" spans="1:11" ht="19.5" customHeight="1">
      <c r="A13" s="6"/>
      <c r="B13" s="6"/>
      <c r="C13" s="6"/>
      <c r="D13" s="6"/>
      <c r="E13" s="6"/>
      <c r="F13" s="6"/>
      <c r="G13" s="6"/>
      <c r="H13" s="6"/>
      <c r="I13" s="6"/>
      <c r="J13" s="6"/>
      <c r="K13" s="6"/>
    </row>
    <row r="14" spans="1:11" ht="19.5" customHeight="1">
      <c r="A14" s="6"/>
      <c r="B14" s="6"/>
      <c r="C14" s="6"/>
      <c r="D14" s="6"/>
      <c r="E14" s="6"/>
      <c r="F14" s="6"/>
      <c r="G14" s="6"/>
      <c r="H14" s="6"/>
      <c r="I14" s="6"/>
      <c r="J14" s="6"/>
      <c r="K14" s="6"/>
    </row>
    <row r="15" spans="1:11" ht="19.5" customHeight="1">
      <c r="A15" s="6"/>
      <c r="B15" s="6"/>
      <c r="C15" s="6"/>
      <c r="D15" s="6"/>
      <c r="E15" s="6"/>
      <c r="F15" s="6"/>
      <c r="G15" s="6"/>
      <c r="H15" s="6"/>
      <c r="I15" s="6"/>
      <c r="J15" s="6"/>
      <c r="K15" s="6"/>
    </row>
    <row r="16" spans="1:11" ht="19.5" customHeight="1">
      <c r="A16" s="6"/>
      <c r="B16" s="6"/>
      <c r="C16" s="6"/>
      <c r="D16" s="6"/>
      <c r="E16" s="6"/>
      <c r="F16" s="6"/>
      <c r="G16" s="6"/>
      <c r="H16" s="6"/>
      <c r="I16" s="6"/>
      <c r="J16" s="6"/>
      <c r="K16" s="6"/>
    </row>
    <row r="17" spans="1:11" ht="19.5" customHeight="1">
      <c r="A17" s="6"/>
      <c r="B17" s="6"/>
      <c r="C17" s="6"/>
      <c r="D17" s="6"/>
      <c r="E17" s="6"/>
      <c r="F17" s="6"/>
      <c r="G17" s="6"/>
      <c r="H17" s="6"/>
      <c r="I17" s="6"/>
      <c r="J17" s="6"/>
      <c r="K17" s="6"/>
    </row>
    <row r="18" spans="1:11" ht="19.5" customHeight="1">
      <c r="A18" s="6"/>
      <c r="B18" s="6"/>
      <c r="C18" s="6"/>
      <c r="D18" s="6"/>
      <c r="E18" s="6"/>
      <c r="F18" s="6"/>
      <c r="G18" s="6"/>
      <c r="H18" s="6"/>
      <c r="I18" s="6"/>
      <c r="J18" s="6"/>
      <c r="K18" s="6"/>
    </row>
    <row r="19" spans="1:11" ht="19.5" customHeight="1">
      <c r="A19" s="6"/>
      <c r="B19" s="6"/>
      <c r="C19" s="6"/>
      <c r="D19" s="6"/>
      <c r="E19" s="6"/>
      <c r="F19" s="6"/>
      <c r="G19" s="6"/>
      <c r="H19" s="6"/>
      <c r="I19" s="6"/>
      <c r="J19" s="6"/>
      <c r="K19" s="6"/>
    </row>
    <row r="20" spans="1:11" ht="19.5" customHeight="1">
      <c r="A20" s="6"/>
      <c r="B20" s="6"/>
      <c r="C20" s="6"/>
      <c r="D20" s="6"/>
      <c r="E20" s="6"/>
      <c r="F20" s="6"/>
      <c r="G20" s="6"/>
      <c r="H20" s="6"/>
      <c r="I20" s="6"/>
      <c r="J20" s="6"/>
      <c r="K20" s="6"/>
    </row>
    <row r="21" spans="1:11" ht="19.5" customHeight="1">
      <c r="A21" s="6"/>
      <c r="B21" s="6"/>
      <c r="C21" s="6"/>
      <c r="D21" s="6"/>
      <c r="E21" s="6"/>
      <c r="F21" s="6"/>
      <c r="G21" s="6"/>
      <c r="H21" s="6"/>
      <c r="I21" s="6"/>
      <c r="J21" s="6"/>
      <c r="K21" s="6"/>
    </row>
    <row r="22" spans="1:11" ht="19.5" customHeight="1">
      <c r="A22" s="6"/>
      <c r="B22" s="6"/>
      <c r="C22" s="6"/>
      <c r="D22" s="6"/>
      <c r="E22" s="6"/>
      <c r="F22" s="6"/>
      <c r="G22" s="6"/>
      <c r="H22" s="6"/>
      <c r="I22" s="6"/>
      <c r="J22" s="6"/>
      <c r="K22" s="6"/>
    </row>
    <row r="23" spans="1:11" ht="19.5" customHeight="1">
      <c r="A23" s="6"/>
      <c r="B23" s="6"/>
      <c r="C23" s="6"/>
      <c r="D23" s="6"/>
      <c r="E23" s="6"/>
      <c r="F23" s="6"/>
      <c r="G23" s="6"/>
      <c r="H23" s="6"/>
      <c r="I23" s="6"/>
      <c r="J23" s="6"/>
      <c r="K23" s="6"/>
    </row>
    <row r="24" spans="1:11" ht="19.5" customHeight="1">
      <c r="A24" s="6"/>
      <c r="B24" s="6"/>
      <c r="C24" s="6"/>
      <c r="D24" s="6"/>
      <c r="E24" s="6"/>
      <c r="F24" s="6"/>
      <c r="G24" s="6"/>
      <c r="H24" s="6"/>
      <c r="I24" s="6"/>
      <c r="J24" s="6"/>
      <c r="K24" s="6"/>
    </row>
    <row r="25" spans="1:11" ht="19.5" customHeight="1">
      <c r="A25" s="6"/>
      <c r="B25" s="6"/>
      <c r="C25" s="6"/>
      <c r="D25" s="6"/>
      <c r="E25" s="6"/>
      <c r="F25" s="6"/>
      <c r="G25" s="6"/>
      <c r="H25" s="6"/>
      <c r="I25" s="6"/>
      <c r="J25" s="6"/>
      <c r="K25" s="6"/>
    </row>
    <row r="26" spans="1:11" ht="19.5" customHeight="1">
      <c r="A26" s="6"/>
      <c r="B26" s="6"/>
      <c r="C26" s="6"/>
      <c r="D26" s="6"/>
      <c r="E26" s="6"/>
      <c r="F26" s="6"/>
      <c r="G26" s="6"/>
      <c r="H26" s="6"/>
      <c r="I26" s="6"/>
      <c r="J26" s="6"/>
      <c r="K26" s="6"/>
    </row>
    <row r="27" spans="1:11" ht="19.5" customHeight="1">
      <c r="A27" s="6"/>
      <c r="B27" s="6"/>
      <c r="C27" s="6"/>
      <c r="D27" s="6"/>
      <c r="E27" s="6"/>
      <c r="F27" s="6"/>
      <c r="G27" s="6"/>
      <c r="H27" s="6"/>
      <c r="I27" s="6"/>
      <c r="J27" s="6"/>
      <c r="K27" s="6"/>
    </row>
    <row r="28" spans="1:11" ht="19.5" customHeight="1">
      <c r="A28" s="6"/>
      <c r="B28" s="6"/>
      <c r="C28" s="6"/>
      <c r="D28" s="6"/>
      <c r="E28" s="6"/>
      <c r="F28" s="6"/>
      <c r="G28" s="6"/>
      <c r="H28" s="6"/>
      <c r="I28" s="6"/>
      <c r="J28" s="6"/>
      <c r="K28" s="6"/>
    </row>
    <row r="29" spans="1:11" ht="19.5" customHeight="1">
      <c r="A29" s="6"/>
      <c r="B29" s="6"/>
      <c r="C29" s="6"/>
      <c r="D29" s="6"/>
      <c r="E29" s="6"/>
      <c r="F29" s="6"/>
      <c r="G29" s="6"/>
      <c r="H29" s="6"/>
      <c r="I29" s="6"/>
      <c r="J29" s="6"/>
      <c r="K29" s="6"/>
    </row>
    <row r="30" spans="1:11" ht="19.5" customHeight="1">
      <c r="A30" s="6"/>
      <c r="B30" s="6"/>
      <c r="C30" s="6"/>
      <c r="D30" s="6"/>
      <c r="E30" s="6"/>
      <c r="F30" s="6"/>
      <c r="G30" s="6"/>
      <c r="H30" s="6"/>
      <c r="I30" s="6"/>
      <c r="J30" s="6"/>
      <c r="K30" s="6"/>
    </row>
    <row r="31" spans="1:11" ht="19.5" customHeight="1">
      <c r="A31" s="6"/>
      <c r="B31" s="6"/>
      <c r="C31" s="6"/>
      <c r="D31" s="6"/>
      <c r="E31" s="6"/>
      <c r="F31" s="6"/>
      <c r="G31" s="6"/>
      <c r="H31" s="6"/>
      <c r="I31" s="6"/>
      <c r="J31" s="6"/>
      <c r="K31" s="6"/>
    </row>
    <row r="32" spans="1:11" ht="19.5" customHeight="1">
      <c r="A32" s="6"/>
      <c r="B32" s="6"/>
      <c r="C32" s="6"/>
      <c r="D32" s="6"/>
      <c r="E32" s="6"/>
      <c r="F32" s="6"/>
      <c r="G32" s="6"/>
      <c r="H32" s="6"/>
      <c r="I32" s="6"/>
      <c r="J32" s="6"/>
      <c r="K32" s="6"/>
    </row>
    <row r="33" spans="1:11" ht="19.5" customHeight="1">
      <c r="A33" s="6"/>
      <c r="B33" s="6"/>
      <c r="C33" s="6"/>
      <c r="D33" s="6"/>
      <c r="E33" s="6"/>
      <c r="F33" s="6"/>
      <c r="G33" s="6"/>
      <c r="H33" s="6"/>
      <c r="I33" s="6"/>
      <c r="J33" s="6"/>
      <c r="K33" s="6"/>
    </row>
    <row r="34" spans="1:11" ht="19.5" customHeight="1">
      <c r="A34" s="6"/>
      <c r="B34" s="6"/>
      <c r="C34" s="6"/>
      <c r="D34" s="6"/>
      <c r="E34" s="6"/>
      <c r="F34" s="6"/>
      <c r="G34" s="6"/>
      <c r="H34" s="6"/>
      <c r="I34" s="6"/>
      <c r="J34" s="6"/>
      <c r="K34" s="6"/>
    </row>
    <row r="36" ht="19.5" customHeight="1">
      <c r="K36" s="200"/>
    </row>
  </sheetData>
  <dataValidations count="1">
    <dataValidation allowBlank="1" showInputMessage="1" showErrorMessage="1" imeMode="hiragana" sqref="K2:K65536 A1:J65536"/>
  </dataValidations>
  <hyperlinks>
    <hyperlink ref="K2" location="目次!A1" tooltip="メニューへ戻ります。" display="戻る"/>
  </hyperlinks>
  <printOptions/>
  <pageMargins left="0.75" right="0.75" top="1" bottom="1" header="0.512" footer="0.512"/>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workbookViewId="0" topLeftCell="A1">
      <pane ySplit="5" topLeftCell="BM6" activePane="bottomLeft" state="frozen"/>
      <selection pane="topLeft" activeCell="A1" sqref="A1"/>
      <selection pane="bottomLeft" activeCell="A1" sqref="A1"/>
    </sheetView>
  </sheetViews>
  <sheetFormatPr defaultColWidth="9.00390625" defaultRowHeight="15" customHeight="1"/>
  <cols>
    <col min="1" max="1" width="20.625" style="28" customWidth="1"/>
    <col min="2" max="3" width="12.625" style="28" customWidth="1"/>
    <col min="4" max="4" width="30.625" style="28" customWidth="1"/>
    <col min="5" max="5" width="10.625" style="28" customWidth="1"/>
    <col min="6" max="16384" width="9.00390625" style="28" customWidth="1"/>
  </cols>
  <sheetData>
    <row r="1" s="26" customFormat="1" ht="15" customHeight="1">
      <c r="A1" s="7" t="s">
        <v>266</v>
      </c>
    </row>
    <row r="2" spans="1:5" s="210" customFormat="1" ht="15" customHeight="1">
      <c r="A2" s="224"/>
      <c r="E2" s="200" t="s">
        <v>422</v>
      </c>
    </row>
    <row r="3" spans="1:5" s="26" customFormat="1" ht="15" customHeight="1">
      <c r="A3" s="7"/>
      <c r="E3" s="200"/>
    </row>
    <row r="4" spans="4:7" ht="15" customHeight="1" thickBot="1">
      <c r="D4" s="407" t="s">
        <v>219</v>
      </c>
      <c r="E4" s="407"/>
      <c r="F4" s="8"/>
      <c r="G4" s="9"/>
    </row>
    <row r="5" spans="1:5" ht="15" customHeight="1">
      <c r="A5" s="39" t="s">
        <v>229</v>
      </c>
      <c r="B5" s="40" t="s">
        <v>230</v>
      </c>
      <c r="C5" s="40" t="s">
        <v>231</v>
      </c>
      <c r="D5" s="40" t="s">
        <v>232</v>
      </c>
      <c r="E5" s="39" t="s">
        <v>230</v>
      </c>
    </row>
    <row r="6" spans="1:5" ht="15" customHeight="1">
      <c r="A6" s="408" t="s">
        <v>51</v>
      </c>
      <c r="B6" s="411" t="s">
        <v>220</v>
      </c>
      <c r="C6" s="414">
        <v>0.93</v>
      </c>
      <c r="D6" s="41" t="s">
        <v>52</v>
      </c>
      <c r="E6" s="42" t="s">
        <v>53</v>
      </c>
    </row>
    <row r="7" spans="1:5" ht="15" customHeight="1">
      <c r="A7" s="409"/>
      <c r="B7" s="412"/>
      <c r="C7" s="415"/>
      <c r="D7" s="43" t="s">
        <v>54</v>
      </c>
      <c r="E7" s="44" t="s">
        <v>55</v>
      </c>
    </row>
    <row r="8" spans="1:5" ht="15" customHeight="1">
      <c r="A8" s="409"/>
      <c r="B8" s="412"/>
      <c r="C8" s="415"/>
      <c r="D8" s="43" t="s">
        <v>221</v>
      </c>
      <c r="E8" s="44" t="s">
        <v>56</v>
      </c>
    </row>
    <row r="9" spans="1:5" ht="15" customHeight="1">
      <c r="A9" s="409"/>
      <c r="B9" s="412"/>
      <c r="C9" s="415"/>
      <c r="D9" s="43" t="s">
        <v>222</v>
      </c>
      <c r="E9" s="44" t="s">
        <v>57</v>
      </c>
    </row>
    <row r="10" spans="1:5" ht="15" customHeight="1">
      <c r="A10" s="409"/>
      <c r="B10" s="412"/>
      <c r="C10" s="415"/>
      <c r="D10" s="43" t="s">
        <v>223</v>
      </c>
      <c r="E10" s="44" t="s">
        <v>58</v>
      </c>
    </row>
    <row r="11" spans="1:5" ht="15" customHeight="1" thickBot="1">
      <c r="A11" s="410"/>
      <c r="B11" s="413"/>
      <c r="C11" s="416"/>
      <c r="D11" s="45" t="s">
        <v>224</v>
      </c>
      <c r="E11" s="46" t="s">
        <v>58</v>
      </c>
    </row>
    <row r="12" spans="1:4" ht="15" customHeight="1">
      <c r="A12" s="405" t="s">
        <v>425</v>
      </c>
      <c r="B12" s="406"/>
      <c r="C12" s="406"/>
      <c r="D12" s="406"/>
    </row>
  </sheetData>
  <mergeCells count="5">
    <mergeCell ref="A12:D12"/>
    <mergeCell ref="D4:E4"/>
    <mergeCell ref="A6:A11"/>
    <mergeCell ref="B6:B11"/>
    <mergeCell ref="C6:C11"/>
  </mergeCells>
  <hyperlinks>
    <hyperlink ref="E2" location="目次!A1" tooltip="メニューへ戻ります。" display="戻る"/>
  </hyperlinks>
  <printOptions/>
  <pageMargins left="0.75" right="0.75" top="1" bottom="1" header="0.512" footer="0.512"/>
  <pageSetup fitToHeight="0"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F39"/>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32" customWidth="1"/>
    <col min="2" max="16384" width="15.625" style="30" customWidth="1"/>
  </cols>
  <sheetData>
    <row r="1" spans="1:5" s="29" customFormat="1" ht="15" customHeight="1">
      <c r="A1" s="202" t="s">
        <v>267</v>
      </c>
      <c r="B1" s="202"/>
      <c r="C1" s="202"/>
      <c r="D1" s="202"/>
      <c r="E1" s="202"/>
    </row>
    <row r="2" spans="1:6" s="223" customFormat="1" ht="15" customHeight="1">
      <c r="A2" s="222"/>
      <c r="B2" s="222"/>
      <c r="C2" s="222"/>
      <c r="D2" s="222"/>
      <c r="E2" s="222"/>
      <c r="F2" s="200" t="s">
        <v>422</v>
      </c>
    </row>
    <row r="3" spans="1:6" s="29" customFormat="1" ht="15" customHeight="1">
      <c r="A3" s="202"/>
      <c r="B3" s="202"/>
      <c r="C3" s="202"/>
      <c r="D3" s="202"/>
      <c r="E3" s="202"/>
      <c r="F3" s="202"/>
    </row>
    <row r="4" ht="15" customHeight="1" thickBot="1">
      <c r="F4" s="165" t="s">
        <v>384</v>
      </c>
    </row>
    <row r="5" spans="1:6" ht="15" customHeight="1">
      <c r="A5" s="235" t="s">
        <v>426</v>
      </c>
      <c r="B5" s="236" t="s">
        <v>427</v>
      </c>
      <c r="C5" s="236" t="s">
        <v>59</v>
      </c>
      <c r="D5" s="236" t="s">
        <v>60</v>
      </c>
      <c r="E5" s="236" t="s">
        <v>61</v>
      </c>
      <c r="F5" s="237" t="s">
        <v>62</v>
      </c>
    </row>
    <row r="6" spans="1:6" ht="9.75" customHeight="1">
      <c r="A6" s="238"/>
      <c r="B6" s="239"/>
      <c r="C6" s="239"/>
      <c r="D6" s="239"/>
      <c r="E6" s="239"/>
      <c r="F6" s="239"/>
    </row>
    <row r="7" spans="1:6" ht="15" customHeight="1">
      <c r="A7" s="240"/>
      <c r="B7" s="417" t="s">
        <v>428</v>
      </c>
      <c r="C7" s="418"/>
      <c r="D7" s="418"/>
      <c r="E7" s="418"/>
      <c r="F7" s="418"/>
    </row>
    <row r="8" spans="1:6" ht="9.75" customHeight="1">
      <c r="A8" s="241"/>
      <c r="B8" s="242"/>
      <c r="C8" s="242"/>
      <c r="D8" s="242"/>
      <c r="E8" s="242"/>
      <c r="F8" s="242"/>
    </row>
    <row r="9" spans="1:6" ht="15" customHeight="1">
      <c r="A9" s="241" t="s">
        <v>429</v>
      </c>
      <c r="B9" s="242">
        <v>8320337</v>
      </c>
      <c r="C9" s="242">
        <v>1331738</v>
      </c>
      <c r="D9" s="242">
        <v>136461</v>
      </c>
      <c r="E9" s="242">
        <v>105308</v>
      </c>
      <c r="F9" s="242">
        <v>6746830</v>
      </c>
    </row>
    <row r="10" spans="1:6" ht="15" customHeight="1">
      <c r="A10" s="241" t="s">
        <v>430</v>
      </c>
      <c r="B10" s="242">
        <v>8539377</v>
      </c>
      <c r="C10" s="242">
        <v>1642420</v>
      </c>
      <c r="D10" s="242">
        <v>138224</v>
      </c>
      <c r="E10" s="242">
        <v>155989</v>
      </c>
      <c r="F10" s="242">
        <v>6602744</v>
      </c>
    </row>
    <row r="11" spans="1:6" ht="15" customHeight="1">
      <c r="A11" s="241" t="s">
        <v>431</v>
      </c>
      <c r="B11" s="242">
        <v>8641439</v>
      </c>
      <c r="C11" s="242">
        <v>1681157</v>
      </c>
      <c r="D11" s="243">
        <v>136677</v>
      </c>
      <c r="E11" s="242">
        <v>255434</v>
      </c>
      <c r="F11" s="242">
        <v>6568171</v>
      </c>
    </row>
    <row r="12" spans="1:6" ht="15" customHeight="1">
      <c r="A12" s="241" t="s">
        <v>432</v>
      </c>
      <c r="B12" s="242">
        <v>8695635</v>
      </c>
      <c r="C12" s="242">
        <v>1691372</v>
      </c>
      <c r="D12" s="242">
        <v>136567</v>
      </c>
      <c r="E12" s="242">
        <v>255433</v>
      </c>
      <c r="F12" s="242">
        <v>6612263</v>
      </c>
    </row>
    <row r="13" spans="1:6" ht="15" customHeight="1">
      <c r="A13" s="241" t="s">
        <v>433</v>
      </c>
      <c r="B13" s="242">
        <v>8776937</v>
      </c>
      <c r="C13" s="242">
        <v>1741552</v>
      </c>
      <c r="D13" s="242">
        <v>135858</v>
      </c>
      <c r="E13" s="242">
        <v>255433</v>
      </c>
      <c r="F13" s="242">
        <v>6644094</v>
      </c>
    </row>
    <row r="14" spans="1:6" ht="15" customHeight="1">
      <c r="A14" s="241" t="s">
        <v>434</v>
      </c>
      <c r="B14" s="242">
        <v>8822739</v>
      </c>
      <c r="C14" s="242">
        <v>1738735</v>
      </c>
      <c r="D14" s="242">
        <v>135477</v>
      </c>
      <c r="E14" s="242">
        <v>255433</v>
      </c>
      <c r="F14" s="242">
        <v>6693094</v>
      </c>
    </row>
    <row r="15" spans="1:6" ht="15" customHeight="1">
      <c r="A15" s="241" t="s">
        <v>435</v>
      </c>
      <c r="B15" s="242">
        <f aca="true" t="shared" si="0" ref="B15:B20">SUM(C15:F15)</f>
        <v>8873643</v>
      </c>
      <c r="C15" s="242">
        <v>1748404</v>
      </c>
      <c r="D15" s="242">
        <v>135174</v>
      </c>
      <c r="E15" s="242">
        <v>247136</v>
      </c>
      <c r="F15" s="242">
        <v>6742929</v>
      </c>
    </row>
    <row r="16" spans="1:6" ht="15" customHeight="1">
      <c r="A16" s="241" t="s">
        <v>436</v>
      </c>
      <c r="B16" s="242">
        <f t="shared" si="0"/>
        <v>9136040</v>
      </c>
      <c r="C16" s="242">
        <v>1832840</v>
      </c>
      <c r="D16" s="242">
        <v>152777</v>
      </c>
      <c r="E16" s="242">
        <v>247136</v>
      </c>
      <c r="F16" s="242">
        <v>6903287</v>
      </c>
    </row>
    <row r="17" spans="1:6" ht="15" customHeight="1">
      <c r="A17" s="241" t="s">
        <v>437</v>
      </c>
      <c r="B17" s="242">
        <f t="shared" si="0"/>
        <v>9228414</v>
      </c>
      <c r="C17" s="242">
        <v>1845330</v>
      </c>
      <c r="D17" s="242">
        <v>153158</v>
      </c>
      <c r="E17" s="242">
        <v>247136</v>
      </c>
      <c r="F17" s="242">
        <v>6982790</v>
      </c>
    </row>
    <row r="18" spans="1:6" ht="15" customHeight="1">
      <c r="A18" s="241" t="s">
        <v>63</v>
      </c>
      <c r="B18" s="242">
        <f t="shared" si="0"/>
        <v>9282462</v>
      </c>
      <c r="C18" s="242">
        <v>1850862</v>
      </c>
      <c r="D18" s="242">
        <v>154085</v>
      </c>
      <c r="E18" s="242">
        <v>247136</v>
      </c>
      <c r="F18" s="242">
        <v>7030379</v>
      </c>
    </row>
    <row r="19" spans="1:6" s="31" customFormat="1" ht="15" customHeight="1">
      <c r="A19" s="241" t="s">
        <v>438</v>
      </c>
      <c r="B19" s="242">
        <f t="shared" si="0"/>
        <v>9311342</v>
      </c>
      <c r="C19" s="242">
        <v>2038295</v>
      </c>
      <c r="D19" s="242">
        <v>280728</v>
      </c>
      <c r="E19" s="242">
        <v>293582</v>
      </c>
      <c r="F19" s="242">
        <v>6698737</v>
      </c>
    </row>
    <row r="20" spans="1:6" s="31" customFormat="1" ht="15" customHeight="1">
      <c r="A20" s="244" t="s">
        <v>439</v>
      </c>
      <c r="B20" s="245">
        <f t="shared" si="0"/>
        <v>9330419</v>
      </c>
      <c r="C20" s="246">
        <f>1709391+337411</f>
        <v>2046802</v>
      </c>
      <c r="D20" s="246">
        <f>198534+80405</f>
        <v>278939</v>
      </c>
      <c r="E20" s="246">
        <f>2122+291460</f>
        <v>293582</v>
      </c>
      <c r="F20" s="246">
        <f>5762475+948621</f>
        <v>6711096</v>
      </c>
    </row>
    <row r="21" spans="1:6" ht="9.75" customHeight="1">
      <c r="A21" s="241"/>
      <c r="B21" s="242"/>
      <c r="C21" s="242"/>
      <c r="D21" s="242"/>
      <c r="E21" s="242"/>
      <c r="F21" s="242"/>
    </row>
    <row r="22" spans="1:6" ht="15" customHeight="1">
      <c r="A22" s="241"/>
      <c r="B22" s="417" t="s">
        <v>440</v>
      </c>
      <c r="C22" s="418"/>
      <c r="D22" s="418"/>
      <c r="E22" s="418"/>
      <c r="F22" s="418"/>
    </row>
    <row r="23" spans="1:6" ht="9.75" customHeight="1">
      <c r="A23" s="241"/>
      <c r="B23" s="247"/>
      <c r="C23" s="242"/>
      <c r="D23" s="242"/>
      <c r="E23" s="242"/>
      <c r="F23" s="242"/>
    </row>
    <row r="24" spans="1:6" ht="15" customHeight="1">
      <c r="A24" s="241" t="s">
        <v>441</v>
      </c>
      <c r="B24" s="247"/>
      <c r="C24" s="242">
        <v>64082676</v>
      </c>
      <c r="D24" s="242">
        <v>11084891</v>
      </c>
      <c r="E24" s="242">
        <v>3413198</v>
      </c>
      <c r="F24" s="242">
        <v>133115306</v>
      </c>
    </row>
    <row r="25" spans="1:6" ht="15" customHeight="1">
      <c r="A25" s="241" t="s">
        <v>430</v>
      </c>
      <c r="B25" s="247"/>
      <c r="C25" s="242">
        <v>81799022</v>
      </c>
      <c r="D25" s="242">
        <v>11234836</v>
      </c>
      <c r="E25" s="242">
        <v>2980531</v>
      </c>
      <c r="F25" s="242">
        <v>112915100</v>
      </c>
    </row>
    <row r="26" spans="1:6" ht="15" customHeight="1">
      <c r="A26" s="241" t="s">
        <v>431</v>
      </c>
      <c r="B26" s="247"/>
      <c r="C26" s="242">
        <v>81529474</v>
      </c>
      <c r="D26" s="242">
        <v>10536281</v>
      </c>
      <c r="E26" s="242">
        <v>4442134</v>
      </c>
      <c r="F26" s="242">
        <v>112361177</v>
      </c>
    </row>
    <row r="27" spans="1:6" ht="15" customHeight="1">
      <c r="A27" s="241" t="s">
        <v>432</v>
      </c>
      <c r="B27" s="247"/>
      <c r="C27" s="242">
        <v>78760352</v>
      </c>
      <c r="D27" s="242">
        <v>9964072</v>
      </c>
      <c r="E27" s="242">
        <v>4442135</v>
      </c>
      <c r="F27" s="242">
        <v>112849422</v>
      </c>
    </row>
    <row r="28" spans="1:6" ht="15" customHeight="1">
      <c r="A28" s="241" t="s">
        <v>433</v>
      </c>
      <c r="B28" s="247"/>
      <c r="C28" s="242">
        <v>68457474</v>
      </c>
      <c r="D28" s="242">
        <v>8801231</v>
      </c>
      <c r="E28" s="242">
        <v>3676535</v>
      </c>
      <c r="F28" s="242">
        <v>102826722</v>
      </c>
    </row>
    <row r="29" spans="1:6" ht="15" customHeight="1">
      <c r="A29" s="241" t="str">
        <f aca="true" t="shared" si="1" ref="A29:A35">A14</f>
        <v>平成16年</v>
      </c>
      <c r="B29" s="247"/>
      <c r="C29" s="242">
        <v>60689483</v>
      </c>
      <c r="D29" s="242">
        <v>7752053</v>
      </c>
      <c r="E29" s="242">
        <v>3563652</v>
      </c>
      <c r="F29" s="242">
        <v>102322936</v>
      </c>
    </row>
    <row r="30" spans="1:6" ht="15" customHeight="1">
      <c r="A30" s="248" t="str">
        <f t="shared" si="1"/>
        <v>平成17年</v>
      </c>
      <c r="B30" s="249"/>
      <c r="C30" s="242">
        <v>55482400</v>
      </c>
      <c r="D30" s="242">
        <v>6871148</v>
      </c>
      <c r="E30" s="242">
        <v>3277086</v>
      </c>
      <c r="F30" s="242">
        <v>102135052</v>
      </c>
    </row>
    <row r="31" spans="1:6" ht="15" customHeight="1">
      <c r="A31" s="248" t="str">
        <f t="shared" si="1"/>
        <v>平成18年</v>
      </c>
      <c r="B31" s="249"/>
      <c r="C31" s="242">
        <v>52652608</v>
      </c>
      <c r="D31" s="242">
        <v>6928447</v>
      </c>
      <c r="E31" s="242">
        <v>2419552</v>
      </c>
      <c r="F31" s="242">
        <v>82470225</v>
      </c>
    </row>
    <row r="32" spans="1:6" ht="15" customHeight="1">
      <c r="A32" s="248" t="str">
        <f t="shared" si="1"/>
        <v>平成19年</v>
      </c>
      <c r="B32" s="249"/>
      <c r="C32" s="242">
        <v>49689778</v>
      </c>
      <c r="D32" s="242">
        <v>6139039</v>
      </c>
      <c r="E32" s="242">
        <v>2372517</v>
      </c>
      <c r="F32" s="242">
        <v>82626079</v>
      </c>
    </row>
    <row r="33" spans="1:6" ht="15" customHeight="1">
      <c r="A33" s="241" t="str">
        <f t="shared" si="1"/>
        <v>平成20年</v>
      </c>
      <c r="B33" s="249"/>
      <c r="C33" s="242">
        <v>48350968</v>
      </c>
      <c r="D33" s="242">
        <v>5832010</v>
      </c>
      <c r="E33" s="242">
        <v>2353704</v>
      </c>
      <c r="F33" s="242">
        <v>83059009</v>
      </c>
    </row>
    <row r="34" spans="1:6" s="31" customFormat="1" ht="15" customHeight="1">
      <c r="A34" s="241" t="str">
        <f t="shared" si="1"/>
        <v>平成21年</v>
      </c>
      <c r="B34" s="249"/>
      <c r="C34" s="242">
        <v>47283130</v>
      </c>
      <c r="D34" s="242">
        <v>10364781</v>
      </c>
      <c r="E34" s="242">
        <v>2859894</v>
      </c>
      <c r="F34" s="242">
        <v>59858325</v>
      </c>
    </row>
    <row r="35" spans="1:6" s="31" customFormat="1" ht="15" customHeight="1">
      <c r="A35" s="244" t="str">
        <f t="shared" si="1"/>
        <v>平成22年</v>
      </c>
      <c r="B35" s="250"/>
      <c r="C35" s="246">
        <f>38207460+6892109</f>
        <v>45099569</v>
      </c>
      <c r="D35" s="246">
        <f>6974381+2768036</f>
        <v>9742417</v>
      </c>
      <c r="E35" s="246">
        <f>26160+2787589</f>
        <v>2813749</v>
      </c>
      <c r="F35" s="246">
        <f>48829261+8722693</f>
        <v>57551954</v>
      </c>
    </row>
    <row r="36" spans="1:6" ht="15" customHeight="1" thickBot="1">
      <c r="A36" s="251"/>
      <c r="B36" s="252"/>
      <c r="C36" s="253"/>
      <c r="D36" s="253"/>
      <c r="E36" s="253"/>
      <c r="F36" s="253"/>
    </row>
    <row r="37" spans="1:4" ht="15" customHeight="1">
      <c r="A37" s="254" t="s">
        <v>442</v>
      </c>
      <c r="B37" s="254"/>
      <c r="C37" s="254"/>
      <c r="D37" s="254"/>
    </row>
    <row r="38" spans="1:4" ht="15" customHeight="1">
      <c r="A38" s="255" t="s">
        <v>443</v>
      </c>
      <c r="B38" s="255"/>
      <c r="C38" s="255"/>
      <c r="D38" s="255"/>
    </row>
    <row r="39" ht="15" customHeight="1">
      <c r="A39" s="256"/>
    </row>
  </sheetData>
  <mergeCells count="2">
    <mergeCell ref="B7:F7"/>
    <mergeCell ref="B22:F22"/>
  </mergeCells>
  <hyperlinks>
    <hyperlink ref="F2" location="目次!A1" tooltip="メニューへ戻ります。" display="戻る"/>
  </hyperlinks>
  <printOptions/>
  <pageMargins left="0.75" right="0.75" top="1" bottom="1" header="0.512" footer="0.512"/>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12.625" style="28" customWidth="1"/>
    <col min="2" max="16384" width="15.625" style="28" customWidth="1"/>
  </cols>
  <sheetData>
    <row r="1" spans="1:6" s="26" customFormat="1" ht="15" customHeight="1">
      <c r="A1" s="203" t="s">
        <v>268</v>
      </c>
      <c r="B1" s="203"/>
      <c r="C1" s="203"/>
      <c r="E1" s="203"/>
      <c r="F1" s="203"/>
    </row>
    <row r="2" spans="1:6" s="210" customFormat="1" ht="15" customHeight="1">
      <c r="A2" s="221"/>
      <c r="B2" s="221"/>
      <c r="C2" s="221"/>
      <c r="D2" s="200" t="s">
        <v>422</v>
      </c>
      <c r="E2" s="221"/>
      <c r="F2" s="221"/>
    </row>
    <row r="3" spans="1:6" s="26" customFormat="1" ht="15" customHeight="1">
      <c r="A3" s="203"/>
      <c r="B3" s="203"/>
      <c r="C3" s="203"/>
      <c r="D3" s="203"/>
      <c r="E3" s="203"/>
      <c r="F3" s="203"/>
    </row>
    <row r="4" ht="15" customHeight="1" thickBot="1">
      <c r="D4" s="28" t="s">
        <v>386</v>
      </c>
    </row>
    <row r="5" spans="1:4" ht="15" customHeight="1">
      <c r="A5" s="168" t="s">
        <v>64</v>
      </c>
      <c r="B5" s="169" t="s">
        <v>387</v>
      </c>
      <c r="C5" s="169" t="s">
        <v>65</v>
      </c>
      <c r="D5" s="170" t="s">
        <v>66</v>
      </c>
    </row>
    <row r="6" spans="1:4" ht="15" customHeight="1">
      <c r="A6" s="173" t="s">
        <v>388</v>
      </c>
      <c r="B6" s="166">
        <f>SUM(B7:B13)</f>
        <v>51358</v>
      </c>
      <c r="C6" s="166">
        <v>218906633</v>
      </c>
      <c r="D6" s="166">
        <f>SUM(D7:D13)</f>
        <v>163946</v>
      </c>
    </row>
    <row r="7" spans="1:4" ht="15" customHeight="1">
      <c r="A7" s="174" t="s">
        <v>67</v>
      </c>
      <c r="B7" s="166">
        <v>6748</v>
      </c>
      <c r="C7" s="166">
        <v>40022217</v>
      </c>
      <c r="D7" s="166">
        <v>44506</v>
      </c>
    </row>
    <row r="8" spans="1:4" ht="15" customHeight="1">
      <c r="A8" s="174" t="s">
        <v>68</v>
      </c>
      <c r="B8" s="166">
        <v>4993</v>
      </c>
      <c r="C8" s="166">
        <v>3462088</v>
      </c>
      <c r="D8" s="166">
        <v>14222</v>
      </c>
    </row>
    <row r="9" spans="1:4" ht="15" customHeight="1">
      <c r="A9" s="174" t="s">
        <v>389</v>
      </c>
      <c r="B9" s="166">
        <v>28550</v>
      </c>
      <c r="C9" s="166">
        <v>9336141</v>
      </c>
      <c r="D9" s="166">
        <v>55273</v>
      </c>
    </row>
    <row r="10" spans="1:4" ht="15" customHeight="1">
      <c r="A10" s="174" t="s">
        <v>390</v>
      </c>
      <c r="B10" s="166">
        <v>6221</v>
      </c>
      <c r="C10" s="166">
        <v>159442371</v>
      </c>
      <c r="D10" s="166">
        <v>35684</v>
      </c>
    </row>
    <row r="11" spans="1:4" ht="15" customHeight="1">
      <c r="A11" s="174" t="s">
        <v>391</v>
      </c>
      <c r="B11" s="166">
        <v>2325</v>
      </c>
      <c r="C11" s="166">
        <v>1100580</v>
      </c>
      <c r="D11" s="166">
        <v>5749</v>
      </c>
    </row>
    <row r="12" spans="1:4" ht="15" customHeight="1">
      <c r="A12" s="174" t="s">
        <v>392</v>
      </c>
      <c r="B12" s="166">
        <v>2501</v>
      </c>
      <c r="C12" s="166">
        <v>5520862</v>
      </c>
      <c r="D12" s="166">
        <v>8453</v>
      </c>
    </row>
    <row r="13" spans="1:4" ht="15" customHeight="1" thickBot="1">
      <c r="A13" s="175" t="s">
        <v>393</v>
      </c>
      <c r="B13" s="171">
        <v>20</v>
      </c>
      <c r="C13" s="172">
        <v>22374</v>
      </c>
      <c r="D13" s="171">
        <v>59</v>
      </c>
    </row>
    <row r="14" s="167" customFormat="1" ht="15" customHeight="1">
      <c r="A14" s="167" t="s">
        <v>444</v>
      </c>
    </row>
    <row r="15" s="167" customFormat="1" ht="15" customHeight="1">
      <c r="A15" s="167" t="s">
        <v>385</v>
      </c>
    </row>
  </sheetData>
  <hyperlinks>
    <hyperlink ref="D2" location="目次!A1" tooltip="メニューへ戻ります。" display="戻る"/>
  </hyperlinks>
  <printOptions/>
  <pageMargins left="0.75" right="0.75" top="1" bottom="1" header="0.512" footer="0.512"/>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20"/>
  <sheetViews>
    <sheetView zoomScaleSheetLayoutView="11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ustomHeight="1"/>
  <cols>
    <col min="1" max="1" width="3.625" style="28" customWidth="1"/>
    <col min="2" max="6" width="12.625" style="28" customWidth="1"/>
    <col min="7" max="7" width="12.625" style="27" customWidth="1"/>
    <col min="8" max="14" width="12.625" style="28" customWidth="1"/>
    <col min="15" max="16384" width="9.00390625" style="28" customWidth="1"/>
  </cols>
  <sheetData>
    <row r="1" spans="1:7" s="26" customFormat="1" ht="15" customHeight="1">
      <c r="A1" s="24" t="s">
        <v>269</v>
      </c>
      <c r="B1" s="24"/>
      <c r="C1" s="24"/>
      <c r="D1" s="24"/>
      <c r="E1" s="24"/>
      <c r="F1" s="24"/>
      <c r="G1" s="25"/>
    </row>
    <row r="2" spans="1:13" s="210" customFormat="1" ht="15" customHeight="1">
      <c r="A2" s="209"/>
      <c r="B2" s="209"/>
      <c r="C2" s="209"/>
      <c r="D2" s="209"/>
      <c r="E2" s="209"/>
      <c r="F2" s="209"/>
      <c r="G2" s="200" t="s">
        <v>422</v>
      </c>
      <c r="M2" s="200" t="s">
        <v>422</v>
      </c>
    </row>
    <row r="3" spans="1:7" s="26" customFormat="1" ht="15" customHeight="1">
      <c r="A3" s="24"/>
      <c r="B3" s="24"/>
      <c r="C3" s="24"/>
      <c r="D3" s="24"/>
      <c r="E3" s="24"/>
      <c r="F3" s="24"/>
      <c r="G3" s="25"/>
    </row>
    <row r="4" spans="7:13" ht="15" customHeight="1" thickBot="1">
      <c r="G4" s="177" t="s">
        <v>394</v>
      </c>
      <c r="M4" s="177" t="s">
        <v>394</v>
      </c>
    </row>
    <row r="5" spans="1:14" ht="15" customHeight="1">
      <c r="A5" s="419" t="s">
        <v>69</v>
      </c>
      <c r="B5" s="420"/>
      <c r="C5" s="257" t="s">
        <v>429</v>
      </c>
      <c r="D5" s="257" t="s">
        <v>445</v>
      </c>
      <c r="E5" s="257" t="s">
        <v>449</v>
      </c>
      <c r="F5" s="257" t="s">
        <v>432</v>
      </c>
      <c r="G5" s="258" t="s">
        <v>433</v>
      </c>
      <c r="H5" s="169" t="s">
        <v>434</v>
      </c>
      <c r="I5" s="169" t="s">
        <v>435</v>
      </c>
      <c r="J5" s="169" t="s">
        <v>436</v>
      </c>
      <c r="K5" s="169" t="s">
        <v>437</v>
      </c>
      <c r="L5" s="169" t="s">
        <v>63</v>
      </c>
      <c r="M5" s="170" t="s">
        <v>438</v>
      </c>
      <c r="N5" s="178" t="s">
        <v>439</v>
      </c>
    </row>
    <row r="6" spans="1:14" ht="15" customHeight="1">
      <c r="A6" s="421" t="s">
        <v>70</v>
      </c>
      <c r="B6" s="259" t="s">
        <v>71</v>
      </c>
      <c r="C6" s="260">
        <v>2343357</v>
      </c>
      <c r="D6" s="261">
        <v>2360999</v>
      </c>
      <c r="E6" s="261">
        <v>2373265</v>
      </c>
      <c r="F6" s="262">
        <v>2374533</v>
      </c>
      <c r="G6" s="57">
        <v>2385062</v>
      </c>
      <c r="H6" s="57">
        <v>2398076</v>
      </c>
      <c r="I6" s="57">
        <v>2394865</v>
      </c>
      <c r="J6" s="57">
        <v>2407061</v>
      </c>
      <c r="K6" s="57">
        <v>2418673</v>
      </c>
      <c r="L6" s="57">
        <v>2426829</v>
      </c>
      <c r="M6" s="57">
        <v>2434246</v>
      </c>
      <c r="N6" s="110">
        <v>2442733</v>
      </c>
    </row>
    <row r="7" spans="1:14" ht="15" customHeight="1">
      <c r="A7" s="422"/>
      <c r="B7" s="259" t="s">
        <v>72</v>
      </c>
      <c r="C7" s="263">
        <v>49482929</v>
      </c>
      <c r="D7" s="264">
        <v>44643826</v>
      </c>
      <c r="E7" s="264">
        <v>46821868</v>
      </c>
      <c r="F7" s="265">
        <v>48859639</v>
      </c>
      <c r="G7" s="266">
        <v>42902516</v>
      </c>
      <c r="H7" s="266">
        <v>44706771</v>
      </c>
      <c r="I7" s="266">
        <v>46251892</v>
      </c>
      <c r="J7" s="266">
        <v>41358944</v>
      </c>
      <c r="K7" s="266">
        <v>42690485</v>
      </c>
      <c r="L7" s="266">
        <v>44048467</v>
      </c>
      <c r="M7" s="266">
        <v>40883545</v>
      </c>
      <c r="N7" s="267">
        <v>41895140</v>
      </c>
    </row>
    <row r="8" spans="1:14" ht="15" customHeight="1">
      <c r="A8" s="422"/>
      <c r="B8" s="259" t="s">
        <v>446</v>
      </c>
      <c r="C8" s="263">
        <v>30883</v>
      </c>
      <c r="D8" s="264">
        <v>30777</v>
      </c>
      <c r="E8" s="264">
        <v>30693</v>
      </c>
      <c r="F8" s="265">
        <v>30319</v>
      </c>
      <c r="G8" s="266">
        <v>30249</v>
      </c>
      <c r="H8" s="266">
        <v>30211</v>
      </c>
      <c r="I8" s="266">
        <v>29996</v>
      </c>
      <c r="J8" s="266">
        <v>29977</v>
      </c>
      <c r="K8" s="266">
        <v>30505</v>
      </c>
      <c r="L8" s="266">
        <v>30483</v>
      </c>
      <c r="M8" s="266">
        <v>29920</v>
      </c>
      <c r="N8" s="267">
        <v>29923</v>
      </c>
    </row>
    <row r="9" spans="1:14" ht="15" customHeight="1">
      <c r="A9" s="423"/>
      <c r="B9" s="268" t="s">
        <v>73</v>
      </c>
      <c r="C9" s="269">
        <v>21116</v>
      </c>
      <c r="D9" s="270">
        <v>18909</v>
      </c>
      <c r="E9" s="270">
        <v>19729</v>
      </c>
      <c r="F9" s="271">
        <v>20577</v>
      </c>
      <c r="G9" s="59">
        <v>17988</v>
      </c>
      <c r="H9" s="59">
        <v>18643</v>
      </c>
      <c r="I9" s="272">
        <f>(I7/I6)*1000</f>
        <v>19312.943318308127</v>
      </c>
      <c r="J9" s="272">
        <f>(J7/J6)*1000</f>
        <v>17182.341452917066</v>
      </c>
      <c r="K9" s="272">
        <f>(K7/K6)*1000</f>
        <v>17650.374812965623</v>
      </c>
      <c r="L9" s="272">
        <v>18150.62659956676</v>
      </c>
      <c r="M9" s="272">
        <f>(M7/M6)*1000</f>
        <v>16795.157514893726</v>
      </c>
      <c r="N9" s="273">
        <f>(N7/N6)*1000</f>
        <v>17150.9288980826</v>
      </c>
    </row>
    <row r="10" spans="1:14" ht="15" customHeight="1">
      <c r="A10" s="421" t="s">
        <v>74</v>
      </c>
      <c r="B10" s="259" t="s">
        <v>71</v>
      </c>
      <c r="C10" s="263">
        <v>1362185</v>
      </c>
      <c r="D10" s="264">
        <v>1402665</v>
      </c>
      <c r="E10" s="264">
        <v>1438126</v>
      </c>
      <c r="F10" s="265">
        <v>1455760</v>
      </c>
      <c r="G10" s="266">
        <v>1473075</v>
      </c>
      <c r="H10" s="266">
        <v>1493769</v>
      </c>
      <c r="I10" s="266">
        <v>1520522</v>
      </c>
      <c r="J10" s="266">
        <v>1556330</v>
      </c>
      <c r="K10" s="266">
        <v>1573761</v>
      </c>
      <c r="L10" s="266">
        <v>1589226</v>
      </c>
      <c r="M10" s="266">
        <v>1597170</v>
      </c>
      <c r="N10" s="267">
        <v>1601562</v>
      </c>
    </row>
    <row r="11" spans="1:14" ht="15" customHeight="1">
      <c r="A11" s="422"/>
      <c r="B11" s="259" t="s">
        <v>72</v>
      </c>
      <c r="C11" s="263">
        <v>56308358</v>
      </c>
      <c r="D11" s="264">
        <v>53680068</v>
      </c>
      <c r="E11" s="264">
        <v>55789095</v>
      </c>
      <c r="F11" s="265">
        <v>56981890</v>
      </c>
      <c r="G11" s="266">
        <v>51194542</v>
      </c>
      <c r="H11" s="266">
        <v>52333885</v>
      </c>
      <c r="I11" s="266">
        <v>54755440</v>
      </c>
      <c r="J11" s="266">
        <v>49471191</v>
      </c>
      <c r="K11" s="266">
        <v>50540740</v>
      </c>
      <c r="L11" s="266">
        <v>51742899</v>
      </c>
      <c r="M11" s="266">
        <v>49068134</v>
      </c>
      <c r="N11" s="267">
        <v>49490853</v>
      </c>
    </row>
    <row r="12" spans="1:14" ht="15" customHeight="1">
      <c r="A12" s="422"/>
      <c r="B12" s="259" t="s">
        <v>446</v>
      </c>
      <c r="C12" s="263">
        <v>8355</v>
      </c>
      <c r="D12" s="264">
        <v>8578</v>
      </c>
      <c r="E12" s="264">
        <v>8789</v>
      </c>
      <c r="F12" s="265">
        <v>8929</v>
      </c>
      <c r="G12" s="266">
        <v>9064</v>
      </c>
      <c r="H12" s="266">
        <v>9177</v>
      </c>
      <c r="I12" s="266">
        <v>9264</v>
      </c>
      <c r="J12" s="266">
        <v>9389</v>
      </c>
      <c r="K12" s="266">
        <v>9759</v>
      </c>
      <c r="L12" s="266">
        <v>9881</v>
      </c>
      <c r="M12" s="266">
        <v>9666</v>
      </c>
      <c r="N12" s="267">
        <v>9703</v>
      </c>
    </row>
    <row r="13" spans="1:14" ht="15" customHeight="1">
      <c r="A13" s="423"/>
      <c r="B13" s="268" t="s">
        <v>73</v>
      </c>
      <c r="C13" s="269">
        <v>41447</v>
      </c>
      <c r="D13" s="270">
        <v>38270</v>
      </c>
      <c r="E13" s="270">
        <v>38793</v>
      </c>
      <c r="F13" s="271">
        <v>39142</v>
      </c>
      <c r="G13" s="266">
        <v>34754</v>
      </c>
      <c r="H13" s="266">
        <v>35035</v>
      </c>
      <c r="I13" s="272">
        <f>(I11/I10)*1000</f>
        <v>36010.94887150596</v>
      </c>
      <c r="J13" s="272">
        <f>(J11/J10)*1000</f>
        <v>31787.083073641195</v>
      </c>
      <c r="K13" s="272">
        <f>(K11/K10)*1000</f>
        <v>32114.62223298201</v>
      </c>
      <c r="L13" s="272">
        <v>32558.553031475698</v>
      </c>
      <c r="M13" s="272">
        <f>(M11/M10)*1000</f>
        <v>30721.92315157435</v>
      </c>
      <c r="N13" s="273">
        <f>(N11/N10)*1000</f>
        <v>30901.615422943352</v>
      </c>
    </row>
    <row r="14" spans="1:14" ht="15" customHeight="1">
      <c r="A14" s="421" t="s">
        <v>75</v>
      </c>
      <c r="B14" s="259" t="s">
        <v>71</v>
      </c>
      <c r="C14" s="263">
        <v>3705542</v>
      </c>
      <c r="D14" s="264">
        <v>3763664</v>
      </c>
      <c r="E14" s="264">
        <v>3811397</v>
      </c>
      <c r="F14" s="265">
        <v>3830293</v>
      </c>
      <c r="G14" s="57">
        <v>3858137</v>
      </c>
      <c r="H14" s="57">
        <v>3891845</v>
      </c>
      <c r="I14" s="57">
        <f aca="true" t="shared" si="0" ref="I14:K16">SUM(I6,I10)</f>
        <v>3915387</v>
      </c>
      <c r="J14" s="57">
        <f t="shared" si="0"/>
        <v>3963391</v>
      </c>
      <c r="K14" s="57">
        <f t="shared" si="0"/>
        <v>3992434</v>
      </c>
      <c r="L14" s="57">
        <v>4016055</v>
      </c>
      <c r="M14" s="57">
        <f aca="true" t="shared" si="1" ref="M14:N16">SUM(M6,M10)</f>
        <v>4031416</v>
      </c>
      <c r="N14" s="110">
        <f t="shared" si="1"/>
        <v>4044295</v>
      </c>
    </row>
    <row r="15" spans="1:14" ht="15" customHeight="1">
      <c r="A15" s="422"/>
      <c r="B15" s="259" t="s">
        <v>72</v>
      </c>
      <c r="C15" s="263">
        <v>105791287</v>
      </c>
      <c r="D15" s="264">
        <v>98323894</v>
      </c>
      <c r="E15" s="264">
        <v>102610963</v>
      </c>
      <c r="F15" s="265">
        <v>105841529</v>
      </c>
      <c r="G15" s="266">
        <v>94097058</v>
      </c>
      <c r="H15" s="266">
        <v>97040656</v>
      </c>
      <c r="I15" s="266">
        <f t="shared" si="0"/>
        <v>101007332</v>
      </c>
      <c r="J15" s="266">
        <f t="shared" si="0"/>
        <v>90830135</v>
      </c>
      <c r="K15" s="266">
        <f t="shared" si="0"/>
        <v>93231225</v>
      </c>
      <c r="L15" s="266">
        <v>95791366</v>
      </c>
      <c r="M15" s="266">
        <f t="shared" si="1"/>
        <v>89951679</v>
      </c>
      <c r="N15" s="267">
        <f t="shared" si="1"/>
        <v>91385993</v>
      </c>
    </row>
    <row r="16" spans="1:14" ht="15" customHeight="1">
      <c r="A16" s="422"/>
      <c r="B16" s="259" t="s">
        <v>446</v>
      </c>
      <c r="C16" s="263">
        <v>39238</v>
      </c>
      <c r="D16" s="264">
        <v>39355</v>
      </c>
      <c r="E16" s="264">
        <v>39482</v>
      </c>
      <c r="F16" s="265">
        <v>39248</v>
      </c>
      <c r="G16" s="266">
        <v>39313</v>
      </c>
      <c r="H16" s="266">
        <v>39388</v>
      </c>
      <c r="I16" s="266">
        <f t="shared" si="0"/>
        <v>39260</v>
      </c>
      <c r="J16" s="266">
        <f t="shared" si="0"/>
        <v>39366</v>
      </c>
      <c r="K16" s="266">
        <f t="shared" si="0"/>
        <v>40264</v>
      </c>
      <c r="L16" s="266">
        <v>40364</v>
      </c>
      <c r="M16" s="266">
        <f t="shared" si="1"/>
        <v>39586</v>
      </c>
      <c r="N16" s="267">
        <f t="shared" si="1"/>
        <v>39626</v>
      </c>
    </row>
    <row r="17" spans="1:14" ht="15" customHeight="1" thickBot="1">
      <c r="A17" s="424"/>
      <c r="B17" s="274" t="s">
        <v>73</v>
      </c>
      <c r="C17" s="275">
        <v>28549</v>
      </c>
      <c r="D17" s="276">
        <v>26126</v>
      </c>
      <c r="E17" s="276">
        <v>26922</v>
      </c>
      <c r="F17" s="277">
        <v>27633</v>
      </c>
      <c r="G17" s="64">
        <v>24389</v>
      </c>
      <c r="H17" s="64">
        <v>24961</v>
      </c>
      <c r="I17" s="64">
        <f>(I15/I14)*1000</f>
        <v>25797.534700912067</v>
      </c>
      <c r="J17" s="64">
        <f>(J15/J14)*1000</f>
        <v>22917.278411340187</v>
      </c>
      <c r="K17" s="64">
        <f>(K15/K14)*1000</f>
        <v>23351.976513575428</v>
      </c>
      <c r="L17" s="64">
        <v>23852.105113102287</v>
      </c>
      <c r="M17" s="64">
        <f>(M15/M14)*1000</f>
        <v>22312.67599275292</v>
      </c>
      <c r="N17" s="111">
        <f>(N15/N14)*1000</f>
        <v>22596.272774364876</v>
      </c>
    </row>
    <row r="18" spans="1:6" ht="15" customHeight="1">
      <c r="A18" s="278" t="s">
        <v>447</v>
      </c>
      <c r="B18" s="279"/>
      <c r="C18" s="279"/>
      <c r="D18" s="279"/>
      <c r="E18" s="279"/>
      <c r="F18" s="280"/>
    </row>
    <row r="19" spans="1:6" ht="15" customHeight="1">
      <c r="A19" s="281" t="s">
        <v>448</v>
      </c>
      <c r="B19" s="280"/>
      <c r="C19" s="280"/>
      <c r="D19" s="280"/>
      <c r="E19" s="280"/>
      <c r="F19" s="280"/>
    </row>
    <row r="20" ht="15" customHeight="1">
      <c r="H20" s="200"/>
    </row>
  </sheetData>
  <mergeCells count="4">
    <mergeCell ref="A5:B5"/>
    <mergeCell ref="A6:A9"/>
    <mergeCell ref="A10:A13"/>
    <mergeCell ref="A14:A17"/>
  </mergeCells>
  <hyperlinks>
    <hyperlink ref="M2" location="目次!A1" tooltip="メニューへ戻ります。" display="戻る"/>
    <hyperlink ref="G2" location="目次!A1" tooltip="メニューへ戻ります。" display="戻る"/>
  </hyperlinks>
  <printOptions/>
  <pageMargins left="0.75" right="0.75" top="1" bottom="1" header="0.512" footer="0.512"/>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000200-takemoto</dc:creator>
  <cp:keywords/>
  <dc:description/>
  <cp:lastModifiedBy> </cp:lastModifiedBy>
  <cp:lastPrinted>2010-12-21T01:50:47Z</cp:lastPrinted>
  <dcterms:created xsi:type="dcterms:W3CDTF">2004-09-10T02:22:35Z</dcterms:created>
  <dcterms:modified xsi:type="dcterms:W3CDTF">2010-12-21T02:28:49Z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