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155" windowHeight="9525" activeTab="0"/>
  </bookViews>
  <sheets>
    <sheet name="index" sheetId="1" r:id="rId1"/>
    <sheet name="1" sheetId="2" r:id="rId2"/>
    <sheet name="2" sheetId="3" r:id="rId3"/>
    <sheet name="3" sheetId="4" r:id="rId4"/>
  </sheets>
  <definedNames>
    <definedName name="_xlfn.BAHTTEXT" hidden="1">#NAME?</definedName>
  </definedNames>
  <calcPr fullCalcOnLoad="1" refMode="R1C1"/>
</workbook>
</file>

<file path=xl/sharedStrings.xml><?xml version="1.0" encoding="utf-8"?>
<sst xmlns="http://schemas.openxmlformats.org/spreadsheetml/2006/main" count="375" uniqueCount="284">
  <si>
    <t>選挙の種別</t>
  </si>
  <si>
    <t>男</t>
  </si>
  <si>
    <t>女</t>
  </si>
  <si>
    <t>計</t>
  </si>
  <si>
    <t>兵庫県議会議員</t>
  </si>
  <si>
    <t>篠山市長</t>
  </si>
  <si>
    <t>篠山市議会議員</t>
  </si>
  <si>
    <t>小選挙区</t>
  </si>
  <si>
    <t>比例代表</t>
  </si>
  <si>
    <t>選挙区</t>
  </si>
  <si>
    <t>兵庫県知事</t>
  </si>
  <si>
    <t>篠山市議会議員補欠</t>
  </si>
  <si>
    <t>国民審査</t>
  </si>
  <si>
    <t>篠山市議会議員</t>
  </si>
  <si>
    <t>区       分</t>
  </si>
  <si>
    <t>公営事業所会計職員</t>
  </si>
  <si>
    <t>その他公営企業会計関係職員</t>
  </si>
  <si>
    <t>その他事業関係職員</t>
  </si>
  <si>
    <t>資料：総務部職員課</t>
  </si>
  <si>
    <t>議会事務局</t>
  </si>
  <si>
    <t>総務課</t>
  </si>
  <si>
    <t>市営斎場</t>
  </si>
  <si>
    <t>草山診療所</t>
  </si>
  <si>
    <t>会計課</t>
  </si>
  <si>
    <t>農業委員会事務局</t>
  </si>
  <si>
    <t>消防本部</t>
  </si>
  <si>
    <t>予防課</t>
  </si>
  <si>
    <t>予防係</t>
  </si>
  <si>
    <t>教育総務課</t>
  </si>
  <si>
    <t>篠山幼稚園</t>
  </si>
  <si>
    <t>岡野幼稚園</t>
  </si>
  <si>
    <t>かやのみ幼稚園</t>
  </si>
  <si>
    <t>西紀みなみ幼稚園</t>
  </si>
  <si>
    <t>西紀きた幼稚園</t>
  </si>
  <si>
    <t>大山幼稚園</t>
  </si>
  <si>
    <t>城南幼稚園</t>
  </si>
  <si>
    <t>古市幼稚園</t>
  </si>
  <si>
    <t>視聴覚ライブラリー</t>
  </si>
  <si>
    <t>議会</t>
  </si>
  <si>
    <t>政策部</t>
  </si>
  <si>
    <t>企画課</t>
  </si>
  <si>
    <t>行政経営課</t>
  </si>
  <si>
    <t>行政改革係</t>
  </si>
  <si>
    <t>財政係</t>
  </si>
  <si>
    <t>秘書課</t>
  </si>
  <si>
    <t>総務部</t>
  </si>
  <si>
    <t>防災係</t>
  </si>
  <si>
    <t>課税課</t>
  </si>
  <si>
    <t>市民税係</t>
  </si>
  <si>
    <t>固定資産税係</t>
  </si>
  <si>
    <t>収税課</t>
  </si>
  <si>
    <t>職員課</t>
  </si>
  <si>
    <t>管財契約課</t>
  </si>
  <si>
    <t>管財係</t>
  </si>
  <si>
    <t>契約係</t>
  </si>
  <si>
    <t>営繕係</t>
  </si>
  <si>
    <t>市民生活部</t>
  </si>
  <si>
    <t>市民係</t>
  </si>
  <si>
    <t>城東支所</t>
  </si>
  <si>
    <t>多紀支所</t>
  </si>
  <si>
    <t>西紀支所</t>
  </si>
  <si>
    <t>丹南支所</t>
  </si>
  <si>
    <t>今田支所</t>
  </si>
  <si>
    <t>生活課</t>
  </si>
  <si>
    <t>市民協働課</t>
  </si>
  <si>
    <t>市民活動推進係</t>
  </si>
  <si>
    <t>広報広聴係</t>
  </si>
  <si>
    <t>指導啓発係</t>
  </si>
  <si>
    <t>男女共同参画係</t>
  </si>
  <si>
    <t>福祉総務課</t>
  </si>
  <si>
    <t xml:space="preserve">地域福祉課
</t>
  </si>
  <si>
    <t>生活福祉係</t>
  </si>
  <si>
    <t>障害福祉係</t>
  </si>
  <si>
    <t>こども未来課</t>
  </si>
  <si>
    <t>保育園</t>
  </si>
  <si>
    <t>たかしろ保育園</t>
  </si>
  <si>
    <t>城東保育園</t>
  </si>
  <si>
    <t>にしき保育園</t>
  </si>
  <si>
    <t>今田保育園</t>
  </si>
  <si>
    <t>医療保険課</t>
  </si>
  <si>
    <t>医療係</t>
  </si>
  <si>
    <t>介護保険係</t>
  </si>
  <si>
    <t>国民年金係</t>
  </si>
  <si>
    <t>今田診療所</t>
  </si>
  <si>
    <t>健康課</t>
  </si>
  <si>
    <t>総務係</t>
  </si>
  <si>
    <t>保健指導係</t>
  </si>
  <si>
    <t>景観室</t>
  </si>
  <si>
    <t>企業振興課</t>
  </si>
  <si>
    <t>会計管理者</t>
  </si>
  <si>
    <t>審査係</t>
  </si>
  <si>
    <t>出納係</t>
  </si>
  <si>
    <t>公営企業</t>
  </si>
  <si>
    <t>上下水道部</t>
  </si>
  <si>
    <t>経営企画課</t>
  </si>
  <si>
    <t>総務係</t>
  </si>
  <si>
    <t>営業係</t>
  </si>
  <si>
    <t>上水道課</t>
  </si>
  <si>
    <t>施設管理係</t>
  </si>
  <si>
    <t>工務係</t>
  </si>
  <si>
    <t>下水道課</t>
  </si>
  <si>
    <t>下水道係</t>
  </si>
  <si>
    <t>行政委員会</t>
  </si>
  <si>
    <t>行政委員会事務局</t>
  </si>
  <si>
    <t>消防</t>
  </si>
  <si>
    <t>管理課</t>
  </si>
  <si>
    <t>庶務係</t>
  </si>
  <si>
    <t>消防係</t>
  </si>
  <si>
    <t>教育委員会</t>
  </si>
  <si>
    <t>教育委員会事務局</t>
  </si>
  <si>
    <t>学事課</t>
  </si>
  <si>
    <t>学事係</t>
  </si>
  <si>
    <t>学校管理係</t>
  </si>
  <si>
    <t>学校教育課</t>
  </si>
  <si>
    <t>指導係</t>
  </si>
  <si>
    <t>教職員係</t>
  </si>
  <si>
    <t>幼稚園</t>
  </si>
  <si>
    <t>八上幼稚園</t>
  </si>
  <si>
    <t>たき幼稚園</t>
  </si>
  <si>
    <t>議会事務局</t>
  </si>
  <si>
    <t>今田幼稚園</t>
  </si>
  <si>
    <t>篠山東部学校給食センター</t>
  </si>
  <si>
    <t>上下水道部</t>
  </si>
  <si>
    <t>篠山西部学校給食センター</t>
  </si>
  <si>
    <t>社会教育・文化財課</t>
  </si>
  <si>
    <t>生涯学習係</t>
  </si>
  <si>
    <t>社会体育係</t>
  </si>
  <si>
    <t>中央公民館</t>
  </si>
  <si>
    <t>消防本部</t>
  </si>
  <si>
    <t>篠山総合スポーツセンター</t>
  </si>
  <si>
    <t>中央図書館</t>
  </si>
  <si>
    <t>たんば田園交響ホール</t>
  </si>
  <si>
    <t>※無投票の場合の当日有権者数欄の人数は選挙人名簿登録者数</t>
  </si>
  <si>
    <t>情報政策係</t>
  </si>
  <si>
    <t>次長</t>
  </si>
  <si>
    <t>徴収係</t>
  </si>
  <si>
    <t>収納対策係</t>
  </si>
  <si>
    <t>市民課</t>
  </si>
  <si>
    <t>総務係</t>
  </si>
  <si>
    <t>消防交通係</t>
  </si>
  <si>
    <t>丹南児童館</t>
  </si>
  <si>
    <t>高齢支援係</t>
  </si>
  <si>
    <t>国保係</t>
  </si>
  <si>
    <t>地域整備課</t>
  </si>
  <si>
    <t>監査委員事務局</t>
  </si>
  <si>
    <t>局長：次長級</t>
  </si>
  <si>
    <t>公平委員会事務局</t>
  </si>
  <si>
    <t>選挙管理委員会事務局</t>
  </si>
  <si>
    <t>消防航空隊派遣</t>
  </si>
  <si>
    <t>消防署第１係</t>
  </si>
  <si>
    <t>消防署第２係</t>
  </si>
  <si>
    <t>衆議院
議員</t>
  </si>
  <si>
    <t>普通会計職員</t>
  </si>
  <si>
    <t>資料：選挙管理委員会事務局</t>
  </si>
  <si>
    <t>環境課</t>
  </si>
  <si>
    <t>環境係</t>
  </si>
  <si>
    <t>衛生係</t>
  </si>
  <si>
    <t>清掃センター総務係</t>
  </si>
  <si>
    <t>児童福祉係</t>
  </si>
  <si>
    <t>農都創造部</t>
  </si>
  <si>
    <t>農業係</t>
  </si>
  <si>
    <t>丹波篠山黒まめ係</t>
  </si>
  <si>
    <t>共済係</t>
  </si>
  <si>
    <t>企業振興部</t>
  </si>
  <si>
    <t>企業誘致係</t>
  </si>
  <si>
    <t>商工振興係</t>
  </si>
  <si>
    <t>道路河川係</t>
  </si>
  <si>
    <t>公園住宅係</t>
  </si>
  <si>
    <t>地域計画課</t>
  </si>
  <si>
    <t>都市計画係</t>
  </si>
  <si>
    <t>開発係</t>
  </si>
  <si>
    <t>部長級</t>
  </si>
  <si>
    <t>次長級</t>
  </si>
  <si>
    <t>局長：部長級</t>
  </si>
  <si>
    <t>味間認定こども園</t>
  </si>
  <si>
    <t>味間幼稚園本園</t>
  </si>
  <si>
    <t>味間幼稚園分園</t>
  </si>
  <si>
    <t>味間保育園</t>
  </si>
  <si>
    <t>分館 城東公民館</t>
  </si>
  <si>
    <t>篠山に住もう帰ろう室</t>
  </si>
  <si>
    <t xml:space="preserve">企画係 </t>
  </si>
  <si>
    <t>派遣</t>
  </si>
  <si>
    <t>農都創造課</t>
  </si>
  <si>
    <t>農都創造係</t>
  </si>
  <si>
    <t>農林整備係</t>
  </si>
  <si>
    <t>参事</t>
  </si>
  <si>
    <t>観光課</t>
  </si>
  <si>
    <t>管理係</t>
  </si>
  <si>
    <t>幼児教育係</t>
  </si>
  <si>
    <t>子育て支援係</t>
  </si>
  <si>
    <t xml:space="preserve">市長部局  </t>
  </si>
  <si>
    <t>文化財・太古の生きもの係</t>
  </si>
  <si>
    <t>年報人口23</t>
  </si>
  <si>
    <t>年報人口22</t>
  </si>
  <si>
    <t>年報人口21</t>
  </si>
  <si>
    <t>年報人口20</t>
  </si>
  <si>
    <t>年報人口19</t>
  </si>
  <si>
    <t>総務係</t>
  </si>
  <si>
    <t>危険物係</t>
  </si>
  <si>
    <t>警防課</t>
  </si>
  <si>
    <t>消防署</t>
  </si>
  <si>
    <t>たまみず幼稚園</t>
  </si>
  <si>
    <t>　</t>
  </si>
  <si>
    <t>　</t>
  </si>
  <si>
    <t>衆議院議員</t>
  </si>
  <si>
    <t>参議院議員</t>
  </si>
  <si>
    <t>(単位：人)</t>
  </si>
  <si>
    <t>(在外含)</t>
  </si>
  <si>
    <t>(無投票)</t>
  </si>
  <si>
    <t>当日有権者数
(人)※</t>
  </si>
  <si>
    <t>投票者数
(人)</t>
  </si>
  <si>
    <t>執行
年月日</t>
  </si>
  <si>
    <t>一般行政職員</t>
  </si>
  <si>
    <t>技労職員</t>
  </si>
  <si>
    <t>教育公務員</t>
  </si>
  <si>
    <t>臨時職員</t>
  </si>
  <si>
    <t>企業職員</t>
  </si>
  <si>
    <t>住民
千人
当たり</t>
  </si>
  <si>
    <t>平成15年4月1日
現在</t>
  </si>
  <si>
    <t>平成16年4月1日
現在</t>
  </si>
  <si>
    <t>平成17年4月1日
現在</t>
  </si>
  <si>
    <t>平成18年4月1日
現在</t>
  </si>
  <si>
    <t>平成19年4月1日
現在</t>
  </si>
  <si>
    <t>平成20年4月1日
現在</t>
  </si>
  <si>
    <t>平成21年4月1日
現在</t>
  </si>
  <si>
    <t>平成22年4月1日
現在</t>
  </si>
  <si>
    <t>教育長</t>
  </si>
  <si>
    <t>市長</t>
  </si>
  <si>
    <t>副市長</t>
  </si>
  <si>
    <t>職員数459＋特別職2人＋教育長1人=462人</t>
  </si>
  <si>
    <t>1事務局</t>
  </si>
  <si>
    <t>8部</t>
  </si>
  <si>
    <t>24課</t>
  </si>
  <si>
    <t>52係　　5支所</t>
  </si>
  <si>
    <t>8施設</t>
  </si>
  <si>
    <t>1児童館</t>
  </si>
  <si>
    <t>1部</t>
  </si>
  <si>
    <t>3課</t>
  </si>
  <si>
    <t>5事務局</t>
  </si>
  <si>
    <t>1署</t>
  </si>
  <si>
    <t>1事務局 　5課 　</t>
  </si>
  <si>
    <t>13幼稚園</t>
  </si>
  <si>
    <t>17小学校</t>
  </si>
  <si>
    <t>2公民館</t>
  </si>
  <si>
    <t>1図書館</t>
  </si>
  <si>
    <t>1視聴覚ライブラリー</t>
  </si>
  <si>
    <t>1田園ホール</t>
  </si>
  <si>
    <t>2給食センター</t>
  </si>
  <si>
    <t>衆議院議員</t>
  </si>
  <si>
    <t>参議院議員</t>
  </si>
  <si>
    <t>農業委員会</t>
  </si>
  <si>
    <t>農業委員会委員</t>
  </si>
  <si>
    <t>小選挙区</t>
  </si>
  <si>
    <t>第1選挙区</t>
  </si>
  <si>
    <t>第2選挙区</t>
  </si>
  <si>
    <t>第3選挙区</t>
  </si>
  <si>
    <t>第4選挙区</t>
  </si>
  <si>
    <t>第5選挙区</t>
  </si>
  <si>
    <t>第6選挙区</t>
  </si>
  <si>
    <t>衆議院議員</t>
  </si>
  <si>
    <t>参議院議員</t>
  </si>
  <si>
    <t>期日前
不在者
投票者
数</t>
  </si>
  <si>
    <t>開票
終了
時刻</t>
  </si>
  <si>
    <t>投票
率
(%)</t>
  </si>
  <si>
    <t>1 選挙の状況</t>
  </si>
  <si>
    <t>2 職員数</t>
  </si>
  <si>
    <t>3 平成23年度組織・機構図</t>
  </si>
  <si>
    <t>人権推進課
(人権センター・男女
共同参画センター)</t>
  </si>
  <si>
    <t>保健福祉部
(福祉事務所)</t>
  </si>
  <si>
    <t>東雲診療所(後川診療所)</t>
  </si>
  <si>
    <t>清掃センター業務第1係</t>
  </si>
  <si>
    <t>清掃センター業務第2係</t>
  </si>
  <si>
    <t>あさぎり苑(業務・
工務担当)</t>
  </si>
  <si>
    <t>固定資産評価審査委員
会事務局</t>
  </si>
  <si>
    <t>3 平成23年度組織・機構図(つづき)</t>
  </si>
  <si>
    <t>局長：次長級併任　監査委員事務局2名併任</t>
  </si>
  <si>
    <t xml:space="preserve"> 5保育園</t>
  </si>
  <si>
    <t xml:space="preserve"> 1認定こども園</t>
  </si>
  <si>
    <t xml:space="preserve"> 5中学校</t>
  </si>
  <si>
    <t xml:space="preserve"> 1特別支援学校</t>
  </si>
  <si>
    <t>3 行政機構図</t>
  </si>
  <si>
    <t>12 選挙・行政</t>
  </si>
  <si>
    <t>戻る</t>
  </si>
  <si>
    <t>平成23年4月1日
現在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</si>
</sst>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\&quot;#\!\,##0;[Red]&quot;\&quot;&quot;\&quot;\!\-#\!\,##0"/>
    <numFmt numFmtId="179" formatCode="&quot;\&quot;#\!\,##0\!.00;[Red]&quot;\&quot;&quot;\&quot;\!\-#\!\,##0\!.00"/>
    <numFmt numFmtId="180" formatCode="0.0_ "/>
    <numFmt numFmtId="181" formatCode="[$-411]ggge&quot;年&quot;m&quot;月&quot;d&quot;日&quot;;@"/>
    <numFmt numFmtId="182" formatCode="0_ "/>
    <numFmt numFmtId="183" formatCode="[$-411]ge\.mm\.dd"/>
    <numFmt numFmtId="184" formatCode="###\-####"/>
    <numFmt numFmtId="185" formatCode="mmm\-yyyy"/>
    <numFmt numFmtId="186" formatCode="\(#\)"/>
    <numFmt numFmtId="187" formatCode="0_);\(0\)"/>
    <numFmt numFmtId="188" formatCode="[$-411]ge\.m\.d;@"/>
    <numFmt numFmtId="189" formatCode="[$-411]ge\.m"/>
    <numFmt numFmtId="190" formatCode="h:m:s"/>
    <numFmt numFmtId="191" formatCode="\5##\-####"/>
    <numFmt numFmtId="192" formatCode="0;&quot;▲ &quot;0"/>
    <numFmt numFmtId="193" formatCode="0_);[Red]\(0\)"/>
    <numFmt numFmtId="194" formatCode="[$-411]gee\.mm\.d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"/>
    <numFmt numFmtId="199" formatCode="[$€-2]\ #,##0.00_);[Red]\([$€-2]\ #,##0.00\)"/>
    <numFmt numFmtId="200" formatCode="#,##0.0;[Red]\-#,##0.0"/>
    <numFmt numFmtId="201" formatCode="#,##0.00_ ;[Red]\-#,##0.00\ "/>
    <numFmt numFmtId="202" formatCode="#,##0_ ;[Red]\-#,##0\ "/>
    <numFmt numFmtId="203" formatCode="0.0_);[Red]\(0.0\)"/>
    <numFmt numFmtId="204" formatCode="#,##0.0_ ;[Red]\-#,##0.0\ "/>
    <numFmt numFmtId="205" formatCode="0.000_ "/>
    <numFmt numFmtId="206" formatCode="#,##0.000;[Red]\-#,##0.000"/>
    <numFmt numFmtId="207" formatCode="0.000_ ;[Red]\-0.000\ "/>
    <numFmt numFmtId="208" formatCode="#,##0.000_ ;[Red]\-#,##0.000\ "/>
    <numFmt numFmtId="209" formatCode="#,##0;[Red]#,##0"/>
    <numFmt numFmtId="210" formatCode="[DBNum3][$-411]ggge&quot;年&quot;m&quot;月&quot;;@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b/>
      <i/>
      <sz val="9"/>
      <name val="ＭＳ ゴシック"/>
      <family val="3"/>
    </font>
    <font>
      <sz val="10"/>
      <name val="ＭＳ 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22" fillId="0" borderId="0" xfId="65" applyFont="1" applyFill="1" applyAlignment="1">
      <alignment horizontal="left" vertical="center"/>
      <protection/>
    </xf>
    <xf numFmtId="0" fontId="22" fillId="0" borderId="0" xfId="0" applyFont="1" applyFill="1" applyAlignment="1">
      <alignment vertical="center"/>
    </xf>
    <xf numFmtId="0" fontId="22" fillId="0" borderId="10" xfId="65" applyFont="1" applyFill="1" applyBorder="1" applyAlignment="1" applyProtection="1">
      <alignment horizontal="center" vertical="center"/>
      <protection locked="0"/>
    </xf>
    <xf numFmtId="0" fontId="22" fillId="0" borderId="11" xfId="65" applyFont="1" applyFill="1" applyBorder="1" applyAlignment="1" applyProtection="1">
      <alignment horizontal="center" vertical="center"/>
      <protection locked="0"/>
    </xf>
    <xf numFmtId="38" fontId="22" fillId="0" borderId="10" xfId="49" applyFont="1" applyFill="1" applyBorder="1" applyAlignment="1" applyProtection="1">
      <alignment horizontal="center" vertical="center"/>
      <protection locked="0"/>
    </xf>
    <xf numFmtId="3" fontId="22" fillId="0" borderId="12" xfId="65" applyNumberFormat="1" applyFont="1" applyFill="1" applyBorder="1" applyAlignment="1" applyProtection="1">
      <alignment vertical="center"/>
      <protection locked="0"/>
    </xf>
    <xf numFmtId="3" fontId="22" fillId="0" borderId="12" xfId="49" applyNumberFormat="1" applyFont="1" applyFill="1" applyBorder="1" applyAlignment="1" applyProtection="1">
      <alignment vertical="center"/>
      <protection/>
    </xf>
    <xf numFmtId="4" fontId="22" fillId="0" borderId="12" xfId="42" applyNumberFormat="1" applyFont="1" applyFill="1" applyBorder="1" applyAlignment="1" applyProtection="1">
      <alignment vertical="center"/>
      <protection/>
    </xf>
    <xf numFmtId="20" fontId="22" fillId="0" borderId="12" xfId="65" applyNumberFormat="1" applyFont="1" applyFill="1" applyBorder="1" applyAlignment="1" applyProtection="1">
      <alignment horizontal="right" vertical="center"/>
      <protection locked="0"/>
    </xf>
    <xf numFmtId="3" fontId="22" fillId="0" borderId="0" xfId="65" applyNumberFormat="1" applyFont="1" applyFill="1" applyBorder="1" applyAlignment="1" applyProtection="1">
      <alignment vertical="center"/>
      <protection locked="0"/>
    </xf>
    <xf numFmtId="3" fontId="22" fillId="0" borderId="0" xfId="49" applyNumberFormat="1" applyFont="1" applyFill="1" applyBorder="1" applyAlignment="1" applyProtection="1">
      <alignment vertical="center"/>
      <protection/>
    </xf>
    <xf numFmtId="4" fontId="22" fillId="0" borderId="0" xfId="42" applyNumberFormat="1" applyFont="1" applyFill="1" applyBorder="1" applyAlignment="1" applyProtection="1">
      <alignment vertical="center"/>
      <protection/>
    </xf>
    <xf numFmtId="20" fontId="22" fillId="0" borderId="0" xfId="65" applyNumberFormat="1" applyFont="1" applyFill="1" applyBorder="1" applyAlignment="1" applyProtection="1">
      <alignment horizontal="right" vertical="center"/>
      <protection locked="0"/>
    </xf>
    <xf numFmtId="3" fontId="22" fillId="0" borderId="0" xfId="49" applyNumberFormat="1" applyFont="1" applyFill="1" applyBorder="1" applyAlignment="1">
      <alignment vertical="center"/>
    </xf>
    <xf numFmtId="4" fontId="22" fillId="0" borderId="0" xfId="65" applyNumberFormat="1" applyFont="1" applyFill="1" applyBorder="1" applyAlignment="1">
      <alignment vertical="center"/>
      <protection/>
    </xf>
    <xf numFmtId="20" fontId="22" fillId="0" borderId="0" xfId="65" applyNumberFormat="1" applyFont="1" applyFill="1" applyBorder="1" applyAlignment="1">
      <alignment vertical="center"/>
      <protection/>
    </xf>
    <xf numFmtId="188" fontId="22" fillId="0" borderId="0" xfId="65" applyNumberFormat="1" applyFont="1" applyFill="1" applyBorder="1" applyAlignment="1">
      <alignment horizontal="center" vertical="center"/>
      <protection/>
    </xf>
    <xf numFmtId="20" fontId="22" fillId="0" borderId="0" xfId="65" applyNumberFormat="1" applyFont="1" applyFill="1" applyBorder="1" applyAlignment="1">
      <alignment horizontal="right" vertical="center"/>
      <protection/>
    </xf>
    <xf numFmtId="0" fontId="22" fillId="0" borderId="12" xfId="0" applyFont="1" applyFill="1" applyBorder="1" applyAlignment="1">
      <alignment horizontal="center" vertical="center"/>
    </xf>
    <xf numFmtId="188" fontId="22" fillId="0" borderId="13" xfId="65" applyNumberFormat="1" applyFont="1" applyFill="1" applyBorder="1" applyAlignment="1">
      <alignment horizontal="center" vertical="center"/>
      <protection/>
    </xf>
    <xf numFmtId="3" fontId="22" fillId="0" borderId="13" xfId="49" applyNumberFormat="1" applyFont="1" applyFill="1" applyBorder="1" applyAlignment="1">
      <alignment vertical="center"/>
    </xf>
    <xf numFmtId="4" fontId="22" fillId="0" borderId="13" xfId="65" applyNumberFormat="1" applyFont="1" applyFill="1" applyBorder="1" applyAlignment="1">
      <alignment vertical="center"/>
      <protection/>
    </xf>
    <xf numFmtId="20" fontId="22" fillId="0" borderId="13" xfId="65" applyNumberFormat="1" applyFont="1" applyFill="1" applyBorder="1" applyAlignment="1">
      <alignment horizontal="right" vertical="center"/>
      <protection/>
    </xf>
    <xf numFmtId="0" fontId="22" fillId="0" borderId="0" xfId="64" applyFont="1" applyFill="1" applyAlignment="1">
      <alignment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180" fontId="22" fillId="0" borderId="0" xfId="64" applyNumberFormat="1" applyFont="1" applyFill="1" applyAlignment="1">
      <alignment horizontal="right" vertical="center"/>
      <protection/>
    </xf>
    <xf numFmtId="0" fontId="22" fillId="0" borderId="14" xfId="64" applyFont="1" applyFill="1" applyBorder="1" applyAlignment="1">
      <alignment vertical="center"/>
      <protection/>
    </xf>
    <xf numFmtId="180" fontId="22" fillId="0" borderId="10" xfId="64" applyNumberFormat="1" applyFont="1" applyFill="1" applyBorder="1" applyAlignment="1">
      <alignment horizontal="center" vertical="center" wrapText="1"/>
      <protection/>
    </xf>
    <xf numFmtId="0" fontId="22" fillId="0" borderId="15" xfId="64" applyFont="1" applyFill="1" applyBorder="1" applyAlignment="1">
      <alignment vertical="center"/>
      <protection/>
    </xf>
    <xf numFmtId="180" fontId="22" fillId="0" borderId="16" xfId="64" applyNumberFormat="1" applyFont="1" applyFill="1" applyBorder="1" applyAlignment="1">
      <alignment vertical="center"/>
      <protection/>
    </xf>
    <xf numFmtId="180" fontId="22" fillId="0" borderId="12" xfId="64" applyNumberFormat="1" applyFont="1" applyFill="1" applyBorder="1" applyAlignment="1">
      <alignment vertical="center"/>
      <protection/>
    </xf>
    <xf numFmtId="180" fontId="22" fillId="0" borderId="0" xfId="64" applyNumberFormat="1" applyFont="1" applyFill="1" applyAlignment="1">
      <alignment vertical="center"/>
      <protection/>
    </xf>
    <xf numFmtId="0" fontId="21" fillId="0" borderId="14" xfId="64" applyFont="1" applyFill="1" applyBorder="1" applyAlignment="1">
      <alignment vertical="center"/>
      <protection/>
    </xf>
    <xf numFmtId="180" fontId="21" fillId="0" borderId="17" xfId="64" applyNumberFormat="1" applyFont="1" applyFill="1" applyBorder="1" applyAlignment="1">
      <alignment horizontal="center" vertical="center" wrapText="1"/>
      <protection/>
    </xf>
    <xf numFmtId="0" fontId="22" fillId="0" borderId="0" xfId="64" applyFont="1" applyFill="1" applyBorder="1" applyAlignment="1">
      <alignment vertical="center"/>
      <protection/>
    </xf>
    <xf numFmtId="180" fontId="22" fillId="0" borderId="0" xfId="64" applyNumberFormat="1" applyFont="1" applyFill="1" applyBorder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3" fillId="0" borderId="0" xfId="64" applyFont="1" applyFill="1" applyAlignment="1">
      <alignment vertical="center"/>
      <protection/>
    </xf>
    <xf numFmtId="0" fontId="23" fillId="0" borderId="0" xfId="65" applyFont="1" applyFill="1" applyAlignment="1">
      <alignment horizontal="left" vertical="center"/>
      <protection/>
    </xf>
    <xf numFmtId="0" fontId="24" fillId="0" borderId="0" xfId="0" applyFont="1" applyFill="1" applyAlignment="1">
      <alignment vertical="center"/>
    </xf>
    <xf numFmtId="188" fontId="22" fillId="0" borderId="0" xfId="0" applyNumberFormat="1" applyFont="1" applyFill="1" applyBorder="1" applyAlignment="1">
      <alignment horizontal="center" vertical="center"/>
    </xf>
    <xf numFmtId="0" fontId="22" fillId="0" borderId="16" xfId="64" applyFont="1" applyFill="1" applyBorder="1" applyAlignment="1">
      <alignment horizontal="left" vertical="center"/>
      <protection/>
    </xf>
    <xf numFmtId="0" fontId="24" fillId="0" borderId="0" xfId="64" applyFont="1" applyFill="1" applyAlignment="1">
      <alignment vertical="center"/>
      <protection/>
    </xf>
    <xf numFmtId="0" fontId="24" fillId="0" borderId="0" xfId="64" applyFont="1" applyFill="1" applyBorder="1" applyAlignment="1">
      <alignment vertical="center"/>
      <protection/>
    </xf>
    <xf numFmtId="180" fontId="24" fillId="0" borderId="0" xfId="64" applyNumberFormat="1" applyFont="1" applyFill="1" applyBorder="1" applyAlignment="1">
      <alignment vertical="center"/>
      <protection/>
    </xf>
    <xf numFmtId="0" fontId="22" fillId="0" borderId="18" xfId="64" applyFont="1" applyFill="1" applyBorder="1" applyAlignment="1">
      <alignment vertical="center"/>
      <protection/>
    </xf>
    <xf numFmtId="0" fontId="22" fillId="0" borderId="12" xfId="64" applyFont="1" applyFill="1" applyBorder="1" applyAlignment="1">
      <alignment vertical="center"/>
      <protection/>
    </xf>
    <xf numFmtId="0" fontId="21" fillId="0" borderId="18" xfId="64" applyFont="1" applyFill="1" applyBorder="1" applyAlignment="1">
      <alignment vertical="center"/>
      <protection/>
    </xf>
    <xf numFmtId="180" fontId="21" fillId="0" borderId="12" xfId="64" applyNumberFormat="1" applyFont="1" applyFill="1" applyBorder="1" applyAlignment="1">
      <alignment vertical="center"/>
      <protection/>
    </xf>
    <xf numFmtId="0" fontId="22" fillId="0" borderId="19" xfId="64" applyFont="1" applyFill="1" applyBorder="1" applyAlignment="1">
      <alignment vertical="center"/>
      <protection/>
    </xf>
    <xf numFmtId="180" fontId="22" fillId="0" borderId="20" xfId="64" applyNumberFormat="1" applyFont="1" applyFill="1" applyBorder="1" applyAlignment="1">
      <alignment vertical="center"/>
      <protection/>
    </xf>
    <xf numFmtId="0" fontId="21" fillId="0" borderId="19" xfId="64" applyFont="1" applyFill="1" applyBorder="1" applyAlignment="1">
      <alignment vertical="center"/>
      <protection/>
    </xf>
    <xf numFmtId="180" fontId="21" fillId="0" borderId="0" xfId="64" applyNumberFormat="1" applyFont="1" applyFill="1" applyBorder="1" applyAlignment="1">
      <alignment vertical="center"/>
      <protection/>
    </xf>
    <xf numFmtId="0" fontId="22" fillId="0" borderId="21" xfId="64" applyFont="1" applyFill="1" applyBorder="1" applyAlignment="1">
      <alignment vertical="center"/>
      <protection/>
    </xf>
    <xf numFmtId="180" fontId="22" fillId="0" borderId="22" xfId="64" applyNumberFormat="1" applyFont="1" applyFill="1" applyBorder="1" applyAlignment="1">
      <alignment vertical="center"/>
      <protection/>
    </xf>
    <xf numFmtId="0" fontId="22" fillId="0" borderId="13" xfId="64" applyFont="1" applyFill="1" applyBorder="1" applyAlignment="1">
      <alignment vertical="center"/>
      <protection/>
    </xf>
    <xf numFmtId="180" fontId="22" fillId="0" borderId="13" xfId="64" applyNumberFormat="1" applyFont="1" applyFill="1" applyBorder="1" applyAlignment="1">
      <alignment vertical="center"/>
      <protection/>
    </xf>
    <xf numFmtId="0" fontId="21" fillId="0" borderId="21" xfId="64" applyFont="1" applyFill="1" applyBorder="1" applyAlignment="1">
      <alignment vertical="center"/>
      <protection/>
    </xf>
    <xf numFmtId="180" fontId="21" fillId="0" borderId="13" xfId="64" applyNumberFormat="1" applyFont="1" applyFill="1" applyBorder="1" applyAlignment="1">
      <alignment vertical="center"/>
      <protection/>
    </xf>
    <xf numFmtId="0" fontId="22" fillId="0" borderId="20" xfId="64" applyFont="1" applyFill="1" applyBorder="1" applyAlignment="1">
      <alignment horizontal="left" vertical="center" indent="1"/>
      <protection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 shrinkToFit="1"/>
    </xf>
    <xf numFmtId="0" fontId="22" fillId="24" borderId="0" xfId="0" applyFont="1" applyFill="1" applyBorder="1" applyAlignment="1">
      <alignment horizontal="left" vertical="center" shrinkToFit="1"/>
    </xf>
    <xf numFmtId="0" fontId="22" fillId="24" borderId="0" xfId="0" applyFont="1" applyFill="1" applyBorder="1" applyAlignment="1">
      <alignment horizontal="right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12" xfId="0" applyFont="1" applyFill="1" applyBorder="1" applyAlignment="1">
      <alignment vertical="center" shrinkToFit="1"/>
    </xf>
    <xf numFmtId="0" fontId="22" fillId="24" borderId="0" xfId="0" applyFont="1" applyFill="1" applyAlignment="1" quotePrefix="1">
      <alignment vertical="center"/>
    </xf>
    <xf numFmtId="0" fontId="22" fillId="24" borderId="0" xfId="0" applyFont="1" applyFill="1" applyBorder="1" applyAlignment="1">
      <alignment horizontal="distributed" vertical="center" shrinkToFit="1"/>
    </xf>
    <xf numFmtId="0" fontId="21" fillId="24" borderId="0" xfId="0" applyFont="1" applyFill="1" applyBorder="1" applyAlignment="1">
      <alignment vertical="center" shrinkToFit="1"/>
    </xf>
    <xf numFmtId="0" fontId="22" fillId="24" borderId="23" xfId="66" applyFont="1" applyFill="1" applyBorder="1" applyAlignment="1">
      <alignment vertical="center" shrinkToFit="1"/>
      <protection/>
    </xf>
    <xf numFmtId="0" fontId="22" fillId="24" borderId="24" xfId="66" applyFont="1" applyFill="1" applyBorder="1" applyAlignment="1">
      <alignment horizontal="right" vertical="center" shrinkToFit="1"/>
      <protection/>
    </xf>
    <xf numFmtId="0" fontId="22" fillId="24" borderId="17" xfId="67" applyFont="1" applyFill="1" applyBorder="1" applyAlignment="1">
      <alignment horizontal="left" vertical="center" shrinkToFit="1"/>
      <protection/>
    </xf>
    <xf numFmtId="0" fontId="22" fillId="24" borderId="25" xfId="0" applyFont="1" applyFill="1" applyBorder="1" applyAlignment="1">
      <alignment horizontal="right" vertical="center"/>
    </xf>
    <xf numFmtId="0" fontId="22" fillId="24" borderId="11" xfId="67" applyFont="1" applyFill="1" applyBorder="1" applyAlignment="1">
      <alignment horizontal="right" vertical="center" shrinkToFit="1"/>
      <protection/>
    </xf>
    <xf numFmtId="0" fontId="21" fillId="24" borderId="26" xfId="0" applyFont="1" applyFill="1" applyBorder="1" applyAlignment="1">
      <alignment horizontal="center" vertical="center" shrinkToFit="1"/>
    </xf>
    <xf numFmtId="0" fontId="22" fillId="24" borderId="27" xfId="0" applyFont="1" applyFill="1" applyBorder="1" applyAlignment="1">
      <alignment vertical="center" shrinkToFit="1"/>
    </xf>
    <xf numFmtId="0" fontId="21" fillId="24" borderId="20" xfId="0" applyFont="1" applyFill="1" applyBorder="1" applyAlignment="1">
      <alignment horizontal="center" vertical="center" shrinkToFit="1"/>
    </xf>
    <xf numFmtId="0" fontId="22" fillId="24" borderId="0" xfId="67" applyFont="1" applyFill="1" applyBorder="1" applyAlignment="1">
      <alignment horizontal="right" vertical="center" shrinkToFit="1"/>
      <protection/>
    </xf>
    <xf numFmtId="0" fontId="22" fillId="24" borderId="28" xfId="66" applyFont="1" applyFill="1" applyBorder="1" applyAlignment="1">
      <alignment horizontal="left" vertical="center" shrinkToFit="1"/>
      <protection/>
    </xf>
    <xf numFmtId="0" fontId="22" fillId="24" borderId="29" xfId="66" applyFont="1" applyFill="1" applyBorder="1" applyAlignment="1">
      <alignment horizontal="right" vertical="center" shrinkToFit="1"/>
      <protection/>
    </xf>
    <xf numFmtId="0" fontId="22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right"/>
    </xf>
    <xf numFmtId="0" fontId="22" fillId="24" borderId="20" xfId="0" applyFont="1" applyFill="1" applyBorder="1" applyAlignment="1">
      <alignment vertical="center" shrinkToFit="1"/>
    </xf>
    <xf numFmtId="0" fontId="22" fillId="24" borderId="23" xfId="67" applyFont="1" applyFill="1" applyBorder="1" applyAlignment="1">
      <alignment vertical="center" shrinkToFit="1"/>
      <protection/>
    </xf>
    <xf numFmtId="0" fontId="22" fillId="24" borderId="24" xfId="67" applyFont="1" applyFill="1" applyBorder="1" applyAlignment="1">
      <alignment horizontal="right" vertical="center" shrinkToFit="1"/>
      <protection/>
    </xf>
    <xf numFmtId="0" fontId="22" fillId="24" borderId="30" xfId="67" applyFont="1" applyFill="1" applyBorder="1" applyAlignment="1">
      <alignment horizontal="left" vertical="center" shrinkToFit="1"/>
      <protection/>
    </xf>
    <xf numFmtId="0" fontId="22" fillId="24" borderId="26" xfId="0" applyFont="1" applyFill="1" applyBorder="1" applyAlignment="1">
      <alignment vertical="center"/>
    </xf>
    <xf numFmtId="0" fontId="22" fillId="24" borderId="27" xfId="0" applyFont="1" applyFill="1" applyBorder="1" applyAlignment="1">
      <alignment vertical="center"/>
    </xf>
    <xf numFmtId="0" fontId="22" fillId="24" borderId="25" xfId="67" applyFont="1" applyFill="1" applyBorder="1" applyAlignment="1">
      <alignment horizontal="left" vertical="center" shrinkToFit="1"/>
      <protection/>
    </xf>
    <xf numFmtId="0" fontId="22" fillId="24" borderId="0" xfId="0" applyFont="1" applyFill="1" applyBorder="1" applyAlignment="1">
      <alignment vertical="center"/>
    </xf>
    <xf numFmtId="0" fontId="22" fillId="24" borderId="0" xfId="66" applyFont="1" applyFill="1" applyBorder="1" applyAlignment="1">
      <alignment horizontal="right" vertical="center" shrinkToFit="1"/>
      <protection/>
    </xf>
    <xf numFmtId="0" fontId="22" fillId="24" borderId="0" xfId="66" applyFont="1" applyFill="1" applyBorder="1" applyAlignment="1">
      <alignment horizontal="center" vertical="center" shrinkToFit="1"/>
      <protection/>
    </xf>
    <xf numFmtId="0" fontId="22" fillId="24" borderId="31" xfId="0" applyFont="1" applyFill="1" applyBorder="1" applyAlignment="1">
      <alignment vertical="center"/>
    </xf>
    <xf numFmtId="0" fontId="22" fillId="24" borderId="0" xfId="67" applyFont="1" applyFill="1" applyBorder="1" applyAlignment="1">
      <alignment horizontal="left" vertical="center" shrinkToFit="1"/>
      <protection/>
    </xf>
    <xf numFmtId="0" fontId="22" fillId="24" borderId="23" xfId="67" applyFont="1" applyFill="1" applyBorder="1" applyAlignment="1">
      <alignment horizontal="left" vertical="center" shrinkToFit="1"/>
      <protection/>
    </xf>
    <xf numFmtId="0" fontId="22" fillId="24" borderId="28" xfId="67" applyFont="1" applyFill="1" applyBorder="1" applyAlignment="1">
      <alignment vertical="center" shrinkToFit="1"/>
      <protection/>
    </xf>
    <xf numFmtId="0" fontId="22" fillId="24" borderId="29" xfId="67" applyFont="1" applyFill="1" applyBorder="1" applyAlignment="1">
      <alignment horizontal="right" vertical="center" shrinkToFit="1"/>
      <protection/>
    </xf>
    <xf numFmtId="0" fontId="21" fillId="24" borderId="0" xfId="66" applyFont="1" applyFill="1" applyBorder="1" applyAlignment="1">
      <alignment vertical="center" shrinkToFit="1"/>
      <protection/>
    </xf>
    <xf numFmtId="0" fontId="22" fillId="24" borderId="0" xfId="67" applyFont="1" applyFill="1" applyBorder="1" applyAlignment="1">
      <alignment vertical="center" shrinkToFit="1"/>
      <protection/>
    </xf>
    <xf numFmtId="0" fontId="22" fillId="24" borderId="23" xfId="0" applyFont="1" applyFill="1" applyBorder="1" applyAlignment="1">
      <alignment horizontal="left" vertical="center" shrinkToFit="1"/>
    </xf>
    <xf numFmtId="0" fontId="22" fillId="24" borderId="32" xfId="0" applyFont="1" applyFill="1" applyBorder="1" applyAlignment="1">
      <alignment vertical="center" shrinkToFit="1"/>
    </xf>
    <xf numFmtId="0" fontId="22" fillId="24" borderId="24" xfId="0" applyFont="1" applyFill="1" applyBorder="1" applyAlignment="1">
      <alignment horizontal="right" vertical="center" shrinkToFit="1"/>
    </xf>
    <xf numFmtId="0" fontId="22" fillId="24" borderId="33" xfId="0" applyFont="1" applyFill="1" applyBorder="1" applyAlignment="1">
      <alignment horizontal="left" vertical="center" shrinkToFit="1"/>
    </xf>
    <xf numFmtId="0" fontId="22" fillId="24" borderId="16" xfId="0" applyFont="1" applyFill="1" applyBorder="1" applyAlignment="1">
      <alignment horizontal="right" vertical="center" shrinkToFit="1"/>
    </xf>
    <xf numFmtId="0" fontId="22" fillId="24" borderId="34" xfId="0" applyFont="1" applyFill="1" applyBorder="1" applyAlignment="1">
      <alignment vertical="center"/>
    </xf>
    <xf numFmtId="0" fontId="22" fillId="24" borderId="30" xfId="0" applyFont="1" applyFill="1" applyBorder="1" applyAlignment="1">
      <alignment vertical="center"/>
    </xf>
    <xf numFmtId="0" fontId="22" fillId="24" borderId="17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right" vertical="center"/>
    </xf>
    <xf numFmtId="0" fontId="22" fillId="24" borderId="25" xfId="0" applyFont="1" applyFill="1" applyBorder="1" applyAlignment="1">
      <alignment vertical="center"/>
    </xf>
    <xf numFmtId="0" fontId="22" fillId="24" borderId="35" xfId="0" applyFont="1" applyFill="1" applyBorder="1" applyAlignment="1">
      <alignment horizontal="left" vertical="center" shrinkToFit="1"/>
    </xf>
    <xf numFmtId="0" fontId="22" fillId="24" borderId="36" xfId="0" applyFont="1" applyFill="1" applyBorder="1" applyAlignment="1">
      <alignment horizontal="right" vertical="center" shrinkToFit="1"/>
    </xf>
    <xf numFmtId="0" fontId="22" fillId="24" borderId="30" xfId="0" applyFont="1" applyFill="1" applyBorder="1" applyAlignment="1">
      <alignment horizontal="left" vertical="center" shrinkToFit="1"/>
    </xf>
    <xf numFmtId="0" fontId="22" fillId="24" borderId="11" xfId="0" applyFont="1" applyFill="1" applyBorder="1" applyAlignment="1">
      <alignment horizontal="right" vertical="center" shrinkToFit="1"/>
    </xf>
    <xf numFmtId="0" fontId="22" fillId="24" borderId="17" xfId="0" applyFont="1" applyFill="1" applyBorder="1" applyAlignment="1">
      <alignment vertical="center" shrinkToFit="1"/>
    </xf>
    <xf numFmtId="0" fontId="22" fillId="24" borderId="28" xfId="0" applyFont="1" applyFill="1" applyBorder="1" applyAlignment="1">
      <alignment horizontal="left" vertical="center" shrinkToFit="1"/>
    </xf>
    <xf numFmtId="0" fontId="22" fillId="24" borderId="29" xfId="0" applyFont="1" applyFill="1" applyBorder="1" applyAlignment="1">
      <alignment horizontal="right" vertical="center" shrinkToFit="1"/>
    </xf>
    <xf numFmtId="0" fontId="22" fillId="24" borderId="23" xfId="0" applyFont="1" applyFill="1" applyBorder="1" applyAlignment="1">
      <alignment vertical="center"/>
    </xf>
    <xf numFmtId="0" fontId="22" fillId="24" borderId="32" xfId="0" applyFont="1" applyFill="1" applyBorder="1" applyAlignment="1">
      <alignment vertical="center"/>
    </xf>
    <xf numFmtId="0" fontId="22" fillId="24" borderId="24" xfId="0" applyFont="1" applyFill="1" applyBorder="1" applyAlignment="1">
      <alignment horizontal="right" vertical="center"/>
    </xf>
    <xf numFmtId="0" fontId="22" fillId="24" borderId="37" xfId="0" applyFont="1" applyFill="1" applyBorder="1" applyAlignment="1">
      <alignment vertical="center" shrinkToFit="1"/>
    </xf>
    <xf numFmtId="0" fontId="22" fillId="24" borderId="38" xfId="0" applyFont="1" applyFill="1" applyBorder="1" applyAlignment="1">
      <alignment horizontal="right" vertical="center" shrinkToFit="1"/>
    </xf>
    <xf numFmtId="0" fontId="22" fillId="24" borderId="30" xfId="0" applyFont="1" applyFill="1" applyBorder="1" applyAlignment="1">
      <alignment vertical="center" shrinkToFit="1"/>
    </xf>
    <xf numFmtId="0" fontId="22" fillId="24" borderId="17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vertical="center" shrinkToFit="1"/>
    </xf>
    <xf numFmtId="0" fontId="22" fillId="24" borderId="40" xfId="0" applyFont="1" applyFill="1" applyBorder="1" applyAlignment="1">
      <alignment vertical="center" shrinkToFit="1"/>
    </xf>
    <xf numFmtId="0" fontId="22" fillId="24" borderId="25" xfId="0" applyFont="1" applyFill="1" applyBorder="1" applyAlignment="1">
      <alignment horizontal="right" vertical="center" shrinkToFit="1"/>
    </xf>
    <xf numFmtId="0" fontId="22" fillId="24" borderId="20" xfId="0" applyFont="1" applyFill="1" applyBorder="1" applyAlignment="1">
      <alignment horizontal="center" vertical="center" textRotation="255" shrinkToFit="1"/>
    </xf>
    <xf numFmtId="0" fontId="22" fillId="24" borderId="0" xfId="0" applyFont="1" applyFill="1" applyBorder="1" applyAlignment="1">
      <alignment vertical="center" textRotation="255" shrinkToFit="1"/>
    </xf>
    <xf numFmtId="0" fontId="22" fillId="24" borderId="0" xfId="67" applyFont="1" applyFill="1" applyBorder="1" applyAlignment="1">
      <alignment horizontal="center" vertical="center" shrinkToFit="1"/>
      <protection/>
    </xf>
    <xf numFmtId="0" fontId="22" fillId="24" borderId="25" xfId="0" applyFont="1" applyFill="1" applyBorder="1" applyAlignment="1">
      <alignment horizontal="left" vertical="center" shrinkToFit="1"/>
    </xf>
    <xf numFmtId="0" fontId="22" fillId="24" borderId="32" xfId="0" applyFont="1" applyFill="1" applyBorder="1" applyAlignment="1">
      <alignment horizontal="right" vertical="center" shrinkToFit="1"/>
    </xf>
    <xf numFmtId="0" fontId="22" fillId="24" borderId="19" xfId="0" applyFont="1" applyFill="1" applyBorder="1" applyAlignment="1">
      <alignment vertical="center" shrinkToFit="1"/>
    </xf>
    <xf numFmtId="0" fontId="22" fillId="24" borderId="13" xfId="0" applyFont="1" applyFill="1" applyBorder="1" applyAlignment="1">
      <alignment vertical="center" shrinkToFit="1"/>
    </xf>
    <xf numFmtId="0" fontId="22" fillId="24" borderId="13" xfId="0" applyFont="1" applyFill="1" applyBorder="1" applyAlignment="1">
      <alignment horizontal="right" vertical="center" shrinkToFit="1"/>
    </xf>
    <xf numFmtId="0" fontId="25" fillId="24" borderId="0" xfId="0" applyFont="1" applyFill="1" applyBorder="1" applyAlignment="1">
      <alignment vertical="center" shrinkToFit="1"/>
    </xf>
    <xf numFmtId="0" fontId="22" fillId="24" borderId="41" xfId="67" applyFont="1" applyFill="1" applyBorder="1" applyAlignment="1">
      <alignment horizontal="center" vertical="center" shrinkToFit="1"/>
      <protection/>
    </xf>
    <xf numFmtId="0" fontId="22" fillId="24" borderId="26" xfId="0" applyFont="1" applyFill="1" applyBorder="1" applyAlignment="1">
      <alignment vertical="center" shrinkToFit="1"/>
    </xf>
    <xf numFmtId="0" fontId="22" fillId="24" borderId="23" xfId="0" applyFont="1" applyFill="1" applyBorder="1" applyAlignment="1">
      <alignment vertical="center" shrinkToFit="1"/>
    </xf>
    <xf numFmtId="0" fontId="22" fillId="24" borderId="28" xfId="0" applyFont="1" applyFill="1" applyBorder="1" applyAlignment="1">
      <alignment vertical="center" shrinkToFit="1"/>
    </xf>
    <xf numFmtId="0" fontId="22" fillId="24" borderId="17" xfId="0" applyFont="1" applyFill="1" applyBorder="1" applyAlignment="1">
      <alignment horizontal="left" vertical="center"/>
    </xf>
    <xf numFmtId="0" fontId="22" fillId="24" borderId="38" xfId="0" applyFont="1" applyFill="1" applyBorder="1" applyAlignment="1">
      <alignment vertical="center" shrinkToFit="1"/>
    </xf>
    <xf numFmtId="0" fontId="22" fillId="24" borderId="42" xfId="0" applyFont="1" applyFill="1" applyBorder="1" applyAlignment="1">
      <alignment vertical="center" shrinkToFit="1"/>
    </xf>
    <xf numFmtId="0" fontId="22" fillId="24" borderId="25" xfId="0" applyFont="1" applyFill="1" applyBorder="1" applyAlignment="1">
      <alignment vertical="center" shrinkToFit="1"/>
    </xf>
    <xf numFmtId="0" fontId="22" fillId="24" borderId="0" xfId="0" applyFont="1" applyFill="1" applyBorder="1" applyAlignment="1">
      <alignment horizontal="right"/>
    </xf>
    <xf numFmtId="0" fontId="22" fillId="24" borderId="43" xfId="0" applyFont="1" applyFill="1" applyBorder="1" applyAlignment="1">
      <alignment vertical="center" shrinkToFit="1"/>
    </xf>
    <xf numFmtId="0" fontId="22" fillId="24" borderId="38" xfId="0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vertical="center"/>
    </xf>
    <xf numFmtId="0" fontId="22" fillId="24" borderId="41" xfId="0" applyFont="1" applyFill="1" applyBorder="1" applyAlignment="1">
      <alignment vertical="center" shrinkToFit="1"/>
    </xf>
    <xf numFmtId="0" fontId="22" fillId="0" borderId="28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vertical="center"/>
    </xf>
    <xf numFmtId="0" fontId="22" fillId="24" borderId="45" xfId="0" applyFont="1" applyFill="1" applyBorder="1" applyAlignment="1">
      <alignment vertical="center"/>
    </xf>
    <xf numFmtId="0" fontId="22" fillId="24" borderId="45" xfId="0" applyFont="1" applyFill="1" applyBorder="1" applyAlignment="1">
      <alignment vertical="center" shrinkToFit="1"/>
    </xf>
    <xf numFmtId="0" fontId="21" fillId="24" borderId="45" xfId="0" applyFont="1" applyFill="1" applyBorder="1" applyAlignment="1">
      <alignment vertical="center" shrinkToFit="1"/>
    </xf>
    <xf numFmtId="0" fontId="22" fillId="24" borderId="46" xfId="0" applyFont="1" applyFill="1" applyBorder="1" applyAlignment="1">
      <alignment vertical="center"/>
    </xf>
    <xf numFmtId="0" fontId="22" fillId="24" borderId="47" xfId="0" applyFont="1" applyFill="1" applyBorder="1" applyAlignment="1">
      <alignment vertical="center"/>
    </xf>
    <xf numFmtId="0" fontId="22" fillId="24" borderId="48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left" vertical="center" shrinkToFit="1"/>
    </xf>
    <xf numFmtId="0" fontId="22" fillId="24" borderId="42" xfId="0" applyFont="1" applyFill="1" applyBorder="1" applyAlignment="1">
      <alignment vertical="center"/>
    </xf>
    <xf numFmtId="0" fontId="22" fillId="0" borderId="47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22" fillId="24" borderId="48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vertical="center" shrinkToFit="1"/>
    </xf>
    <xf numFmtId="0" fontId="22" fillId="0" borderId="49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24" borderId="50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47" xfId="0" applyFont="1" applyFill="1" applyBorder="1" applyAlignment="1">
      <alignment vertical="center"/>
    </xf>
    <xf numFmtId="0" fontId="22" fillId="0" borderId="47" xfId="0" applyFont="1" applyFill="1" applyBorder="1" applyAlignment="1">
      <alignment vertical="center" shrinkToFit="1"/>
    </xf>
    <xf numFmtId="0" fontId="22" fillId="0" borderId="3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shrinkToFit="1"/>
    </xf>
    <xf numFmtId="0" fontId="22" fillId="24" borderId="48" xfId="0" applyFont="1" applyFill="1" applyBorder="1" applyAlignment="1">
      <alignment vertical="center" shrinkToFit="1"/>
    </xf>
    <xf numFmtId="0" fontId="22" fillId="24" borderId="34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left" vertical="center"/>
    </xf>
    <xf numFmtId="0" fontId="22" fillId="24" borderId="51" xfId="0" applyFont="1" applyFill="1" applyBorder="1" applyAlignment="1">
      <alignment horizontal="left" vertical="center" shrinkToFit="1"/>
    </xf>
    <xf numFmtId="0" fontId="22" fillId="24" borderId="52" xfId="0" applyFont="1" applyFill="1" applyBorder="1" applyAlignment="1">
      <alignment horizontal="right" vertical="center" shrinkToFit="1"/>
    </xf>
    <xf numFmtId="0" fontId="22" fillId="24" borderId="53" xfId="0" applyFont="1" applyFill="1" applyBorder="1" applyAlignment="1">
      <alignment horizontal="left" vertical="center" shrinkToFit="1"/>
    </xf>
    <xf numFmtId="0" fontId="22" fillId="24" borderId="54" xfId="0" applyFont="1" applyFill="1" applyBorder="1" applyAlignment="1">
      <alignment horizontal="right" vertical="center" shrinkToFit="1"/>
    </xf>
    <xf numFmtId="0" fontId="22" fillId="24" borderId="41" xfId="0" applyFont="1" applyFill="1" applyBorder="1" applyAlignment="1">
      <alignment horizontal="left" vertical="center"/>
    </xf>
    <xf numFmtId="0" fontId="22" fillId="24" borderId="38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7" xfId="67" applyFont="1" applyFill="1" applyBorder="1" applyAlignment="1">
      <alignment horizontal="left" vertical="center"/>
      <protection/>
    </xf>
    <xf numFmtId="0" fontId="22" fillId="24" borderId="0" xfId="67" applyFont="1" applyFill="1" applyBorder="1" applyAlignment="1">
      <alignment horizontal="left" vertical="center"/>
      <protection/>
    </xf>
    <xf numFmtId="0" fontId="22" fillId="24" borderId="25" xfId="0" applyFont="1" applyFill="1" applyBorder="1" applyAlignment="1">
      <alignment horizontal="left" vertical="center"/>
    </xf>
    <xf numFmtId="0" fontId="22" fillId="24" borderId="17" xfId="67" applyFont="1" applyFill="1" applyBorder="1" applyAlignment="1">
      <alignment vertical="center"/>
      <protection/>
    </xf>
    <xf numFmtId="188" fontId="22" fillId="0" borderId="12" xfId="65" applyNumberFormat="1" applyFont="1" applyFill="1" applyBorder="1" applyAlignment="1" applyProtection="1">
      <alignment horizontal="center" vertical="center"/>
      <protection locked="0"/>
    </xf>
    <xf numFmtId="188" fontId="22" fillId="0" borderId="0" xfId="65" applyNumberFormat="1" applyFont="1" applyFill="1" applyBorder="1" applyAlignment="1" applyProtection="1">
      <alignment horizontal="center" vertical="center"/>
      <protection locked="0"/>
    </xf>
    <xf numFmtId="0" fontId="22" fillId="0" borderId="0" xfId="65" applyFont="1" applyFill="1" applyBorder="1" applyAlignment="1" applyProtection="1">
      <alignment horizontal="center" vertical="center"/>
      <protection locked="0"/>
    </xf>
    <xf numFmtId="38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6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2" fillId="0" borderId="16" xfId="65" applyFont="1" applyFill="1" applyBorder="1" applyAlignment="1" applyProtection="1">
      <alignment horizontal="left" vertical="center"/>
      <protection locked="0"/>
    </xf>
    <xf numFmtId="0" fontId="22" fillId="0" borderId="20" xfId="65" applyFont="1" applyFill="1" applyBorder="1" applyAlignment="1" applyProtection="1">
      <alignment horizontal="left" vertical="center"/>
      <protection locked="0"/>
    </xf>
    <xf numFmtId="0" fontId="22" fillId="0" borderId="20" xfId="65" applyFont="1" applyFill="1" applyBorder="1" applyAlignment="1" applyProtection="1">
      <alignment horizontal="left" vertical="center" indent="1"/>
      <protection locked="0"/>
    </xf>
    <xf numFmtId="0" fontId="22" fillId="0" borderId="20" xfId="65" applyFont="1" applyFill="1" applyBorder="1" applyAlignment="1" applyProtection="1">
      <alignment horizontal="left" vertical="center" indent="2"/>
      <protection locked="0"/>
    </xf>
    <xf numFmtId="0" fontId="22" fillId="0" borderId="20" xfId="65" applyFont="1" applyFill="1" applyBorder="1" applyAlignment="1">
      <alignment horizontal="left" vertical="center" indent="1"/>
      <protection/>
    </xf>
    <xf numFmtId="0" fontId="22" fillId="0" borderId="20" xfId="65" applyFont="1" applyFill="1" applyBorder="1" applyAlignment="1">
      <alignment horizontal="left" vertical="center"/>
      <protection/>
    </xf>
    <xf numFmtId="0" fontId="22" fillId="0" borderId="22" xfId="65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>
      <alignment horizontal="left" vertical="center"/>
    </xf>
    <xf numFmtId="0" fontId="22" fillId="24" borderId="36" xfId="0" applyFont="1" applyFill="1" applyBorder="1" applyAlignment="1">
      <alignment horizontal="right" vertical="center"/>
    </xf>
    <xf numFmtId="0" fontId="22" fillId="24" borderId="28" xfId="0" applyFont="1" applyFill="1" applyBorder="1" applyAlignment="1">
      <alignment horizontal="left" vertical="center" wrapText="1"/>
    </xf>
    <xf numFmtId="0" fontId="22" fillId="0" borderId="20" xfId="64" applyFont="1" applyFill="1" applyBorder="1" applyAlignment="1">
      <alignment horizontal="left" vertical="center"/>
      <protection/>
    </xf>
    <xf numFmtId="0" fontId="22" fillId="0" borderId="22" xfId="64" applyFont="1" applyFill="1" applyBorder="1" applyAlignment="1">
      <alignment horizontal="left" vertical="center"/>
      <protection/>
    </xf>
    <xf numFmtId="0" fontId="22" fillId="0" borderId="32" xfId="64" applyFont="1" applyFill="1" applyBorder="1" applyAlignment="1">
      <alignment horizontal="center" vertical="center"/>
      <protection/>
    </xf>
    <xf numFmtId="0" fontId="22" fillId="0" borderId="38" xfId="64" applyFont="1" applyFill="1" applyBorder="1" applyAlignment="1">
      <alignment horizontal="center" vertical="center"/>
      <protection/>
    </xf>
    <xf numFmtId="0" fontId="22" fillId="0" borderId="55" xfId="64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22" fillId="24" borderId="24" xfId="0" applyFont="1" applyFill="1" applyBorder="1" applyAlignment="1">
      <alignment horizontal="right" vertical="center"/>
    </xf>
    <xf numFmtId="0" fontId="21" fillId="0" borderId="56" xfId="64" applyFont="1" applyFill="1" applyBorder="1" applyAlignment="1">
      <alignment horizontal="center" vertical="center" wrapText="1"/>
      <protection/>
    </xf>
    <xf numFmtId="0" fontId="21" fillId="0" borderId="57" xfId="64" applyFont="1" applyFill="1" applyBorder="1" applyAlignment="1">
      <alignment horizontal="center" vertical="center"/>
      <protection/>
    </xf>
    <xf numFmtId="0" fontId="22" fillId="0" borderId="56" xfId="64" applyFont="1" applyFill="1" applyBorder="1" applyAlignment="1">
      <alignment horizontal="center" vertical="center" wrapText="1"/>
      <protection/>
    </xf>
    <xf numFmtId="0" fontId="22" fillId="0" borderId="57" xfId="64" applyFont="1" applyFill="1" applyBorder="1" applyAlignment="1">
      <alignment horizontal="center" vertical="center"/>
      <protection/>
    </xf>
    <xf numFmtId="0" fontId="22" fillId="0" borderId="32" xfId="64" applyFont="1" applyFill="1" applyBorder="1" applyAlignment="1">
      <alignment horizontal="center" vertical="center" wrapText="1"/>
      <protection/>
    </xf>
    <xf numFmtId="0" fontId="22" fillId="24" borderId="25" xfId="67" applyFont="1" applyFill="1" applyBorder="1" applyAlignment="1">
      <alignment horizontal="left" vertical="center"/>
      <protection/>
    </xf>
    <xf numFmtId="0" fontId="22" fillId="24" borderId="58" xfId="67" applyFont="1" applyFill="1" applyBorder="1" applyAlignment="1">
      <alignment vertical="center" shrinkToFit="1"/>
      <protection/>
    </xf>
    <xf numFmtId="0" fontId="22" fillId="24" borderId="31" xfId="67" applyFont="1" applyFill="1" applyBorder="1" applyAlignment="1">
      <alignment horizontal="right" vertical="center" shrinkToFit="1"/>
      <protection/>
    </xf>
    <xf numFmtId="38" fontId="22" fillId="0" borderId="0" xfId="49" applyFont="1" applyFill="1" applyBorder="1" applyAlignment="1">
      <alignment horizontal="center" vertical="center"/>
    </xf>
    <xf numFmtId="20" fontId="22" fillId="0" borderId="0" xfId="65" applyNumberFormat="1" applyFont="1" applyFill="1" applyBorder="1" applyAlignment="1" applyProtection="1">
      <alignment horizontal="right" vertical="center"/>
      <protection locked="0"/>
    </xf>
    <xf numFmtId="0" fontId="22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 applyBorder="1" applyAlignment="1" applyProtection="1">
      <alignment horizontal="right" vertical="center"/>
      <protection locked="0"/>
    </xf>
    <xf numFmtId="0" fontId="22" fillId="24" borderId="17" xfId="0" applyFont="1" applyFill="1" applyBorder="1" applyAlignment="1">
      <alignment vertical="center" wrapText="1"/>
    </xf>
    <xf numFmtId="0" fontId="22" fillId="24" borderId="41" xfId="0" applyFont="1" applyFill="1" applyBorder="1" applyAlignment="1">
      <alignment horizontal="center" vertical="center" shrinkToFit="1"/>
    </xf>
    <xf numFmtId="0" fontId="22" fillId="24" borderId="19" xfId="0" applyFont="1" applyFill="1" applyBorder="1" applyAlignment="1">
      <alignment vertical="center"/>
    </xf>
    <xf numFmtId="0" fontId="22" fillId="24" borderId="59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center" vertical="center" shrinkToFit="1"/>
    </xf>
    <xf numFmtId="0" fontId="26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 indent="1"/>
    </xf>
    <xf numFmtId="20" fontId="22" fillId="0" borderId="0" xfId="65" applyNumberFormat="1" applyFont="1" applyFill="1" applyBorder="1" applyAlignment="1">
      <alignment horizontal="right" vertical="center"/>
      <protection/>
    </xf>
    <xf numFmtId="0" fontId="22" fillId="0" borderId="60" xfId="65" applyFont="1" applyFill="1" applyBorder="1" applyAlignment="1" applyProtection="1">
      <alignment horizontal="center" vertical="center" wrapText="1" shrinkToFit="1"/>
      <protection locked="0"/>
    </xf>
    <xf numFmtId="0" fontId="22" fillId="0" borderId="15" xfId="65" applyFont="1" applyFill="1" applyBorder="1" applyAlignment="1" applyProtection="1">
      <alignment horizontal="center" vertical="center" shrinkToFit="1"/>
      <protection locked="0"/>
    </xf>
    <xf numFmtId="0" fontId="22" fillId="0" borderId="61" xfId="65" applyFont="1" applyFill="1" applyBorder="1" applyAlignment="1" applyProtection="1">
      <alignment horizontal="center" vertical="center"/>
      <protection locked="0"/>
    </xf>
    <xf numFmtId="0" fontId="22" fillId="0" borderId="10" xfId="65" applyFont="1" applyFill="1" applyBorder="1" applyAlignment="1" applyProtection="1">
      <alignment horizontal="center" vertical="center"/>
      <protection locked="0"/>
    </xf>
    <xf numFmtId="0" fontId="22" fillId="0" borderId="57" xfId="65" applyFont="1" applyFill="1" applyBorder="1" applyAlignment="1" applyProtection="1">
      <alignment horizontal="center" vertical="center" wrapText="1"/>
      <protection locked="0"/>
    </xf>
    <xf numFmtId="0" fontId="22" fillId="0" borderId="57" xfId="65" applyFont="1" applyFill="1" applyBorder="1" applyAlignment="1" applyProtection="1">
      <alignment horizontal="center" vertical="center"/>
      <protection locked="0"/>
    </xf>
    <xf numFmtId="0" fontId="22" fillId="0" borderId="61" xfId="65" applyFont="1" applyFill="1" applyBorder="1" applyAlignment="1" applyProtection="1">
      <alignment horizontal="center" vertical="center" wrapText="1"/>
      <protection locked="0"/>
    </xf>
    <xf numFmtId="0" fontId="22" fillId="0" borderId="62" xfId="65" applyFont="1" applyFill="1" applyBorder="1" applyAlignment="1" applyProtection="1">
      <alignment horizontal="center" vertical="center"/>
      <protection locked="0"/>
    </xf>
    <xf numFmtId="0" fontId="22" fillId="0" borderId="63" xfId="65" applyFont="1" applyFill="1" applyBorder="1" applyAlignment="1" applyProtection="1">
      <alignment horizontal="center" vertical="center" wrapText="1"/>
      <protection locked="0"/>
    </xf>
    <xf numFmtId="0" fontId="22" fillId="0" borderId="14" xfId="65" applyFont="1" applyFill="1" applyBorder="1" applyAlignment="1">
      <alignment horizontal="center" vertical="center" wrapText="1"/>
      <protection/>
    </xf>
    <xf numFmtId="0" fontId="22" fillId="0" borderId="63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22" fillId="0" borderId="56" xfId="65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2" fillId="24" borderId="35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23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22" fillId="24" borderId="24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2" fillId="24" borderId="39" xfId="0" applyFont="1" applyFill="1" applyBorder="1" applyAlignment="1">
      <alignment horizontal="center" vertical="center" textRotation="255" shrinkToFit="1"/>
    </xf>
    <xf numFmtId="0" fontId="22" fillId="24" borderId="40" xfId="0" applyFont="1" applyFill="1" applyBorder="1" applyAlignment="1">
      <alignment horizontal="center" vertical="center" textRotation="255" shrinkToFit="1"/>
    </xf>
    <xf numFmtId="0" fontId="22" fillId="24" borderId="14" xfId="0" applyFont="1" applyFill="1" applyBorder="1" applyAlignment="1">
      <alignment horizontal="center" vertical="center" textRotation="255" shrinkToFit="1"/>
    </xf>
    <xf numFmtId="0" fontId="22" fillId="24" borderId="17" xfId="0" applyFont="1" applyFill="1" applyBorder="1" applyAlignment="1">
      <alignment horizontal="left" vertical="center" shrinkToFit="1"/>
    </xf>
    <xf numFmtId="0" fontId="22" fillId="24" borderId="25" xfId="0" applyFont="1" applyFill="1" applyBorder="1" applyAlignment="1">
      <alignment horizontal="left" vertical="center" shrinkToFit="1"/>
    </xf>
    <xf numFmtId="0" fontId="22" fillId="24" borderId="11" xfId="0" applyFont="1" applyFill="1" applyBorder="1" applyAlignment="1">
      <alignment horizontal="left" vertical="center" shrinkToFit="1"/>
    </xf>
    <xf numFmtId="0" fontId="22" fillId="24" borderId="18" xfId="0" applyFont="1" applyFill="1" applyBorder="1" applyAlignment="1">
      <alignment horizontal="left" vertical="center" shrinkToFit="1"/>
    </xf>
    <xf numFmtId="0" fontId="22" fillId="24" borderId="12" xfId="0" applyFont="1" applyFill="1" applyBorder="1" applyAlignment="1">
      <alignment horizontal="left" vertical="center" shrinkToFit="1"/>
    </xf>
    <xf numFmtId="0" fontId="22" fillId="24" borderId="16" xfId="0" applyFont="1" applyFill="1" applyBorder="1" applyAlignment="1">
      <alignment horizontal="left" vertical="center" shrinkToFit="1"/>
    </xf>
    <xf numFmtId="0" fontId="22" fillId="24" borderId="37" xfId="0" applyFont="1" applyFill="1" applyBorder="1" applyAlignment="1">
      <alignment horizontal="left" vertical="center" shrinkToFit="1"/>
    </xf>
    <xf numFmtId="0" fontId="22" fillId="24" borderId="38" xfId="0" applyFont="1" applyFill="1" applyBorder="1" applyAlignment="1">
      <alignment horizontal="left" vertical="center" shrinkToFit="1"/>
    </xf>
    <xf numFmtId="0" fontId="22" fillId="24" borderId="15" xfId="0" applyFont="1" applyFill="1" applyBorder="1" applyAlignment="1">
      <alignment horizontal="left" vertical="center" shrinkToFit="1"/>
    </xf>
    <xf numFmtId="0" fontId="22" fillId="24" borderId="64" xfId="0" applyFont="1" applyFill="1" applyBorder="1" applyAlignment="1">
      <alignment vertical="center" shrinkToFit="1"/>
    </xf>
    <xf numFmtId="0" fontId="22" fillId="24" borderId="65" xfId="0" applyFont="1" applyFill="1" applyBorder="1" applyAlignment="1">
      <alignment vertical="center" shrinkToFit="1"/>
    </xf>
    <xf numFmtId="0" fontId="22" fillId="24" borderId="66" xfId="0" applyFont="1" applyFill="1" applyBorder="1" applyAlignment="1">
      <alignment horizontal="center" vertical="center" shrinkToFit="1"/>
    </xf>
    <xf numFmtId="0" fontId="22" fillId="24" borderId="67" xfId="0" applyFont="1" applyFill="1" applyBorder="1" applyAlignment="1">
      <alignment horizontal="center" vertical="center" shrinkToFit="1"/>
    </xf>
    <xf numFmtId="0" fontId="22" fillId="24" borderId="24" xfId="0" applyFont="1" applyFill="1" applyBorder="1" applyAlignment="1">
      <alignment horizontal="right" vertical="center" shrinkToFit="1"/>
    </xf>
    <xf numFmtId="0" fontId="22" fillId="24" borderId="31" xfId="0" applyFont="1" applyFill="1" applyBorder="1" applyAlignment="1">
      <alignment horizontal="right" vertical="center" shrinkToFit="1"/>
    </xf>
    <xf numFmtId="0" fontId="22" fillId="24" borderId="36" xfId="0" applyFont="1" applyFill="1" applyBorder="1" applyAlignment="1">
      <alignment horizontal="right" vertical="center" shrinkToFit="1"/>
    </xf>
    <xf numFmtId="0" fontId="22" fillId="24" borderId="23" xfId="0" applyFont="1" applyFill="1" applyBorder="1" applyAlignment="1">
      <alignment horizontal="left" vertical="center"/>
    </xf>
    <xf numFmtId="0" fontId="22" fillId="24" borderId="64" xfId="66" applyFont="1" applyFill="1" applyBorder="1" applyAlignment="1">
      <alignment horizontal="left" vertical="center" shrinkToFit="1"/>
      <protection/>
    </xf>
    <xf numFmtId="0" fontId="22" fillId="24" borderId="65" xfId="66" applyFont="1" applyFill="1" applyBorder="1" applyAlignment="1">
      <alignment horizontal="left" vertical="center" shrinkToFit="1"/>
      <protection/>
    </xf>
    <xf numFmtId="0" fontId="22" fillId="24" borderId="64" xfId="0" applyFont="1" applyFill="1" applyBorder="1" applyAlignment="1">
      <alignment vertical="center" wrapText="1"/>
    </xf>
    <xf numFmtId="0" fontId="22" fillId="24" borderId="65" xfId="0" applyFont="1" applyFill="1" applyBorder="1" applyAlignment="1">
      <alignment vertical="center" wrapText="1"/>
    </xf>
    <xf numFmtId="0" fontId="22" fillId="24" borderId="23" xfId="0" applyFont="1" applyFill="1" applyBorder="1" applyAlignment="1">
      <alignment horizontal="left" vertical="center" shrinkToFit="1"/>
    </xf>
    <xf numFmtId="0" fontId="22" fillId="24" borderId="58" xfId="0" applyFont="1" applyFill="1" applyBorder="1" applyAlignment="1">
      <alignment horizontal="left" vertical="center" shrinkToFit="1"/>
    </xf>
    <xf numFmtId="0" fontId="22" fillId="24" borderId="35" xfId="0" applyFont="1" applyFill="1" applyBorder="1" applyAlignment="1">
      <alignment horizontal="left" vertical="center" shrinkToFit="1"/>
    </xf>
    <xf numFmtId="0" fontId="22" fillId="24" borderId="66" xfId="66" applyFont="1" applyFill="1" applyBorder="1" applyAlignment="1">
      <alignment horizontal="center" vertical="center" shrinkToFit="1"/>
      <protection/>
    </xf>
    <xf numFmtId="0" fontId="22" fillId="24" borderId="67" xfId="66" applyFont="1" applyFill="1" applyBorder="1" applyAlignment="1">
      <alignment horizontal="center" vertical="center" shrinkToFit="1"/>
      <protection/>
    </xf>
    <xf numFmtId="0" fontId="22" fillId="24" borderId="23" xfId="0" applyFont="1" applyFill="1" applyBorder="1" applyAlignment="1">
      <alignment horizontal="left" vertical="center" wrapText="1" shrinkToFit="1"/>
    </xf>
    <xf numFmtId="0" fontId="22" fillId="24" borderId="58" xfId="0" applyFont="1" applyFill="1" applyBorder="1" applyAlignment="1">
      <alignment horizontal="left" vertical="center" wrapText="1" shrinkToFit="1"/>
    </xf>
    <xf numFmtId="0" fontId="22" fillId="24" borderId="35" xfId="0" applyFont="1" applyFill="1" applyBorder="1" applyAlignment="1">
      <alignment horizontal="left" vertical="center" wrapText="1" shrinkToFit="1"/>
    </xf>
    <xf numFmtId="0" fontId="22" fillId="24" borderId="58" xfId="0" applyFont="1" applyFill="1" applyBorder="1" applyAlignment="1">
      <alignment horizontal="left" vertical="center"/>
    </xf>
    <xf numFmtId="0" fontId="22" fillId="24" borderId="31" xfId="0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2" fillId="24" borderId="23" xfId="67" applyFont="1" applyFill="1" applyBorder="1" applyAlignment="1">
      <alignment vertical="center"/>
      <protection/>
    </xf>
    <xf numFmtId="0" fontId="22" fillId="24" borderId="35" xfId="67" applyFont="1" applyFill="1" applyBorder="1" applyAlignment="1">
      <alignment vertical="center"/>
      <protection/>
    </xf>
    <xf numFmtId="0" fontId="22" fillId="24" borderId="24" xfId="67" applyFont="1" applyFill="1" applyBorder="1" applyAlignment="1">
      <alignment horizontal="right" vertical="center"/>
      <protection/>
    </xf>
    <xf numFmtId="0" fontId="22" fillId="24" borderId="36" xfId="67" applyFont="1" applyFill="1" applyBorder="1" applyAlignment="1">
      <alignment horizontal="right" vertical="center"/>
      <protection/>
    </xf>
    <xf numFmtId="0" fontId="21" fillId="24" borderId="64" xfId="0" applyFont="1" applyFill="1" applyBorder="1" applyAlignment="1">
      <alignment horizontal="left" vertical="center" shrinkToFit="1"/>
    </xf>
    <xf numFmtId="0" fontId="21" fillId="24" borderId="65" xfId="0" applyFont="1" applyFill="1" applyBorder="1" applyAlignment="1">
      <alignment horizontal="left" vertical="center" shrinkToFit="1"/>
    </xf>
    <xf numFmtId="0" fontId="21" fillId="24" borderId="18" xfId="0" applyFont="1" applyFill="1" applyBorder="1" applyAlignment="1">
      <alignment horizontal="center" vertical="center" shrinkToFit="1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center" vertical="center" shrinkToFit="1"/>
    </xf>
    <xf numFmtId="0" fontId="21" fillId="24" borderId="37" xfId="0" applyFont="1" applyFill="1" applyBorder="1" applyAlignment="1">
      <alignment horizontal="center" vertical="center" shrinkToFit="1"/>
    </xf>
    <xf numFmtId="0" fontId="21" fillId="24" borderId="38" xfId="0" applyFont="1" applyFill="1" applyBorder="1" applyAlignment="1">
      <alignment horizontal="center" vertical="center" shrinkToFit="1"/>
    </xf>
    <xf numFmtId="0" fontId="21" fillId="24" borderId="15" xfId="0" applyFont="1" applyFill="1" applyBorder="1" applyAlignment="1">
      <alignment horizontal="center" vertical="center" shrinkToFit="1"/>
    </xf>
    <xf numFmtId="0" fontId="21" fillId="24" borderId="64" xfId="0" applyFont="1" applyFill="1" applyBorder="1" applyAlignment="1">
      <alignment vertical="center" shrinkToFit="1"/>
    </xf>
    <xf numFmtId="0" fontId="21" fillId="24" borderId="65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22" fillId="24" borderId="64" xfId="67" applyFont="1" applyFill="1" applyBorder="1" applyAlignment="1">
      <alignment horizontal="left" vertical="center" shrinkToFit="1"/>
      <protection/>
    </xf>
    <xf numFmtId="0" fontId="22" fillId="24" borderId="65" xfId="67" applyFont="1" applyFill="1" applyBorder="1" applyAlignment="1">
      <alignment horizontal="left" vertical="center" shrinkToFit="1"/>
      <protection/>
    </xf>
    <xf numFmtId="0" fontId="22" fillId="24" borderId="66" xfId="67" applyFont="1" applyFill="1" applyBorder="1" applyAlignment="1">
      <alignment horizontal="center" vertical="center" shrinkToFit="1"/>
      <protection/>
    </xf>
    <xf numFmtId="0" fontId="22" fillId="24" borderId="67" xfId="67" applyFont="1" applyFill="1" applyBorder="1" applyAlignment="1">
      <alignment horizontal="center" vertical="center" shrinkToFit="1"/>
      <protection/>
    </xf>
    <xf numFmtId="0" fontId="22" fillId="24" borderId="0" xfId="66" applyFont="1" applyFill="1" applyBorder="1" applyAlignment="1">
      <alignment horizontal="center" vertical="center" shrinkToFit="1"/>
      <protection/>
    </xf>
    <xf numFmtId="0" fontId="22" fillId="24" borderId="0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vertical="center"/>
    </xf>
    <xf numFmtId="0" fontId="22" fillId="24" borderId="68" xfId="0" applyFont="1" applyFill="1" applyBorder="1" applyAlignment="1">
      <alignment horizontal="center" vertical="center" shrinkToFit="1"/>
    </xf>
    <xf numFmtId="0" fontId="22" fillId="24" borderId="69" xfId="0" applyFont="1" applyFill="1" applyBorder="1" applyAlignment="1">
      <alignment horizontal="center" vertical="center" shrinkToFit="1"/>
    </xf>
    <xf numFmtId="0" fontId="22" fillId="24" borderId="70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/>
    </xf>
    <xf numFmtId="0" fontId="22" fillId="24" borderId="47" xfId="0" applyFont="1" applyFill="1" applyBorder="1" applyAlignment="1">
      <alignment horizontal="left" vertical="center" indent="1"/>
    </xf>
    <xf numFmtId="0" fontId="22" fillId="24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2" fillId="0" borderId="0" xfId="63" applyFont="1">
      <alignment vertical="center"/>
      <protection/>
    </xf>
    <xf numFmtId="0" fontId="23" fillId="0" borderId="0" xfId="63" applyFont="1" applyAlignment="1">
      <alignment horizontal="left" vertical="center"/>
      <protection/>
    </xf>
    <xf numFmtId="0" fontId="27" fillId="0" borderId="0" xfId="43" applyFont="1" applyAlignment="1">
      <alignment vertical="center"/>
    </xf>
    <xf numFmtId="3" fontId="22" fillId="0" borderId="19" xfId="49" applyNumberFormat="1" applyFont="1" applyFill="1" applyBorder="1" applyAlignment="1">
      <alignment vertical="center"/>
    </xf>
    <xf numFmtId="0" fontId="2" fillId="0" borderId="0" xfId="43" applyFill="1" applyAlignment="1">
      <alignment horizontal="right" vertical="center"/>
    </xf>
    <xf numFmtId="0" fontId="22" fillId="0" borderId="0" xfId="0" applyFont="1" applyFill="1" applyAlignment="1">
      <alignment vertical="center" shrinkToFit="1"/>
    </xf>
    <xf numFmtId="3" fontId="22" fillId="0" borderId="0" xfId="0" applyNumberFormat="1" applyFont="1" applyFill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※表紙・目次・見出し・奥付" xfId="63"/>
    <cellStyle name="標準_12_02職員数 2" xfId="64"/>
    <cellStyle name="標準_Sheet1_済_市_選管事務局" xfId="65"/>
    <cellStyle name="標準_政策部_済_市_職員課" xfId="66"/>
    <cellStyle name="標準_総務部 _済_市_職員課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7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2.625" style="329" customWidth="1"/>
    <col min="2" max="2" width="20.625" style="329" customWidth="1"/>
    <col min="3" max="16384" width="2.625" style="329" customWidth="1"/>
  </cols>
  <sheetData>
    <row r="3" ht="18" customHeight="1">
      <c r="B3" s="330" t="s">
        <v>281</v>
      </c>
    </row>
    <row r="5" ht="18" customHeight="1">
      <c r="B5" s="331" t="s">
        <v>264</v>
      </c>
    </row>
    <row r="6" ht="18" customHeight="1">
      <c r="B6" s="331" t="s">
        <v>265</v>
      </c>
    </row>
    <row r="7" ht="18" customHeight="1">
      <c r="B7" s="331" t="s">
        <v>280</v>
      </c>
    </row>
  </sheetData>
  <sheetProtection/>
  <hyperlinks>
    <hyperlink ref="B5" location="'1'!R1C1" tooltip="1 選挙の状況" display="1 選挙の状況"/>
    <hyperlink ref="B6" location="'2'!R1C1" tooltip="2 職員数" display="2 職員数"/>
    <hyperlink ref="B7" location="'3'!R1C1" tooltip="3 行政機構図" display="3 行政機構図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8.625" style="2" customWidth="1"/>
    <col min="2" max="2" width="15.625" style="2" customWidth="1"/>
    <col min="3" max="8" width="7.625" style="2" customWidth="1"/>
    <col min="9" max="9" width="6.625" style="2" customWidth="1"/>
    <col min="10" max="11" width="6.125" style="2" customWidth="1"/>
    <col min="12" max="16384" width="9.00390625" style="2" customWidth="1"/>
  </cols>
  <sheetData>
    <row r="1" spans="1:11" s="37" customFormat="1" ht="15" customHeight="1">
      <c r="A1" s="39" t="s">
        <v>264</v>
      </c>
      <c r="B1" s="39"/>
      <c r="C1" s="39"/>
      <c r="D1" s="39"/>
      <c r="E1" s="39"/>
      <c r="F1" s="39"/>
      <c r="G1" s="39"/>
      <c r="H1" s="39"/>
      <c r="I1" s="39"/>
      <c r="J1" s="39"/>
      <c r="K1" s="333" t="s">
        <v>282</v>
      </c>
    </row>
    <row r="2" spans="1:11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238" t="s">
        <v>211</v>
      </c>
      <c r="B3" s="240" t="s">
        <v>0</v>
      </c>
      <c r="C3" s="242" t="s">
        <v>209</v>
      </c>
      <c r="D3" s="243"/>
      <c r="E3" s="243"/>
      <c r="F3" s="244" t="s">
        <v>210</v>
      </c>
      <c r="G3" s="240"/>
      <c r="H3" s="245"/>
      <c r="I3" s="246" t="s">
        <v>261</v>
      </c>
      <c r="J3" s="248" t="s">
        <v>263</v>
      </c>
      <c r="K3" s="250" t="s">
        <v>262</v>
      </c>
    </row>
    <row r="4" spans="1:11" ht="30" customHeight="1">
      <c r="A4" s="239"/>
      <c r="B4" s="241"/>
      <c r="C4" s="4" t="s">
        <v>1</v>
      </c>
      <c r="D4" s="3" t="s">
        <v>2</v>
      </c>
      <c r="E4" s="5" t="s">
        <v>3</v>
      </c>
      <c r="F4" s="3" t="s">
        <v>1</v>
      </c>
      <c r="G4" s="3" t="s">
        <v>2</v>
      </c>
      <c r="H4" s="5" t="s">
        <v>3</v>
      </c>
      <c r="I4" s="247"/>
      <c r="J4" s="249"/>
      <c r="K4" s="251"/>
    </row>
    <row r="5" spans="1:11" ht="15" customHeight="1">
      <c r="A5" s="195">
        <v>36261</v>
      </c>
      <c r="B5" s="201" t="s">
        <v>4</v>
      </c>
      <c r="C5" s="6">
        <v>16887</v>
      </c>
      <c r="D5" s="6">
        <v>19293</v>
      </c>
      <c r="E5" s="7">
        <v>36180</v>
      </c>
      <c r="F5" s="6">
        <v>9928</v>
      </c>
      <c r="G5" s="6">
        <v>11812</v>
      </c>
      <c r="H5" s="7">
        <v>21740</v>
      </c>
      <c r="I5" s="7">
        <v>1833</v>
      </c>
      <c r="J5" s="8">
        <v>60.09</v>
      </c>
      <c r="K5" s="9">
        <v>0.9548611111111112</v>
      </c>
    </row>
    <row r="6" spans="1:11" ht="15" customHeight="1">
      <c r="A6" s="196">
        <v>36275</v>
      </c>
      <c r="B6" s="202" t="s">
        <v>5</v>
      </c>
      <c r="C6" s="10">
        <v>16948</v>
      </c>
      <c r="D6" s="10">
        <v>19334</v>
      </c>
      <c r="E6" s="11">
        <v>36282</v>
      </c>
      <c r="F6" s="10">
        <v>9710</v>
      </c>
      <c r="G6" s="10">
        <v>11635</v>
      </c>
      <c r="H6" s="11">
        <v>21345</v>
      </c>
      <c r="I6" s="11">
        <v>1919</v>
      </c>
      <c r="J6" s="12">
        <v>58.83</v>
      </c>
      <c r="K6" s="13">
        <v>0.95</v>
      </c>
    </row>
    <row r="7" spans="1:11" ht="15" customHeight="1">
      <c r="A7" s="196">
        <v>36639</v>
      </c>
      <c r="B7" s="202" t="s">
        <v>6</v>
      </c>
      <c r="C7" s="10">
        <v>17119</v>
      </c>
      <c r="D7" s="10">
        <v>19560</v>
      </c>
      <c r="E7" s="11">
        <v>36679</v>
      </c>
      <c r="F7" s="10">
        <v>13760</v>
      </c>
      <c r="G7" s="10">
        <v>16357</v>
      </c>
      <c r="H7" s="11">
        <v>30117</v>
      </c>
      <c r="I7" s="11">
        <v>3978</v>
      </c>
      <c r="J7" s="12">
        <v>82.11</v>
      </c>
      <c r="K7" s="13">
        <v>0.052083333333333336</v>
      </c>
    </row>
    <row r="8" spans="1:11" ht="15" customHeight="1">
      <c r="A8" s="196">
        <v>36702</v>
      </c>
      <c r="B8" s="202" t="s">
        <v>248</v>
      </c>
      <c r="C8" s="10"/>
      <c r="D8" s="10"/>
      <c r="E8" s="11"/>
      <c r="F8" s="10"/>
      <c r="G8" s="10"/>
      <c r="H8" s="11"/>
      <c r="I8" s="11"/>
      <c r="J8" s="12"/>
      <c r="K8" s="13"/>
    </row>
    <row r="9" spans="1:11" ht="15" customHeight="1">
      <c r="A9" s="196"/>
      <c r="B9" s="203" t="s">
        <v>252</v>
      </c>
      <c r="C9" s="10">
        <v>17273</v>
      </c>
      <c r="D9" s="10">
        <v>19697</v>
      </c>
      <c r="E9" s="11">
        <v>36970</v>
      </c>
      <c r="F9" s="10">
        <v>12381</v>
      </c>
      <c r="G9" s="10">
        <v>14055</v>
      </c>
      <c r="H9" s="11">
        <v>26436</v>
      </c>
      <c r="I9" s="11">
        <v>3556</v>
      </c>
      <c r="J9" s="12">
        <v>71.51</v>
      </c>
      <c r="K9" s="13">
        <v>0.9861111111111112</v>
      </c>
    </row>
    <row r="10" spans="1:11" ht="15" customHeight="1">
      <c r="A10" s="196"/>
      <c r="B10" s="203" t="s">
        <v>8</v>
      </c>
      <c r="C10" s="10">
        <v>17273</v>
      </c>
      <c r="D10" s="10">
        <v>19697</v>
      </c>
      <c r="E10" s="11">
        <v>36970</v>
      </c>
      <c r="F10" s="10">
        <v>12375</v>
      </c>
      <c r="G10" s="10">
        <v>14043</v>
      </c>
      <c r="H10" s="11">
        <v>26418</v>
      </c>
      <c r="I10" s="11">
        <v>3555</v>
      </c>
      <c r="J10" s="12">
        <v>71.46</v>
      </c>
      <c r="K10" s="227">
        <v>0.1111111111111111</v>
      </c>
    </row>
    <row r="11" spans="1:11" ht="15" customHeight="1">
      <c r="A11" s="196"/>
      <c r="B11" s="204" t="s">
        <v>207</v>
      </c>
      <c r="C11" s="10">
        <v>17283</v>
      </c>
      <c r="D11" s="10">
        <v>19703</v>
      </c>
      <c r="E11" s="11">
        <v>36986</v>
      </c>
      <c r="F11" s="10">
        <v>12376</v>
      </c>
      <c r="G11" s="10">
        <v>14045</v>
      </c>
      <c r="H11" s="11">
        <v>26421</v>
      </c>
      <c r="I11" s="11">
        <v>3558</v>
      </c>
      <c r="J11" s="12">
        <v>71.44</v>
      </c>
      <c r="K11" s="227"/>
    </row>
    <row r="12" spans="1:11" ht="15" customHeight="1">
      <c r="A12" s="196">
        <v>37101</v>
      </c>
      <c r="B12" s="202" t="s">
        <v>249</v>
      </c>
      <c r="C12" s="10"/>
      <c r="D12" s="10"/>
      <c r="E12" s="11"/>
      <c r="F12" s="10"/>
      <c r="G12" s="10"/>
      <c r="H12" s="11"/>
      <c r="I12" s="11"/>
      <c r="J12" s="12"/>
      <c r="K12" s="13"/>
    </row>
    <row r="13" spans="1:11" ht="15" customHeight="1">
      <c r="A13" s="196"/>
      <c r="B13" s="203" t="s">
        <v>9</v>
      </c>
      <c r="C13" s="10">
        <v>17372</v>
      </c>
      <c r="D13" s="10">
        <v>19793</v>
      </c>
      <c r="E13" s="11">
        <v>37165</v>
      </c>
      <c r="F13" s="10">
        <v>11440</v>
      </c>
      <c r="G13" s="10">
        <v>13010</v>
      </c>
      <c r="H13" s="11">
        <v>24450</v>
      </c>
      <c r="I13" s="11">
        <v>4475</v>
      </c>
      <c r="J13" s="12">
        <v>65.79</v>
      </c>
      <c r="K13" s="13">
        <v>0.027777777777777776</v>
      </c>
    </row>
    <row r="14" spans="1:11" ht="15" customHeight="1">
      <c r="A14" s="196"/>
      <c r="B14" s="203" t="s">
        <v>8</v>
      </c>
      <c r="C14" s="10">
        <v>17372</v>
      </c>
      <c r="D14" s="10">
        <v>19793</v>
      </c>
      <c r="E14" s="11">
        <v>37165</v>
      </c>
      <c r="F14" s="10">
        <v>11449</v>
      </c>
      <c r="G14" s="10">
        <v>13034</v>
      </c>
      <c r="H14" s="11">
        <v>24483</v>
      </c>
      <c r="I14" s="11">
        <v>4511</v>
      </c>
      <c r="J14" s="12">
        <v>65.88</v>
      </c>
      <c r="K14" s="227">
        <v>0.2465277777777778</v>
      </c>
    </row>
    <row r="15" spans="1:11" ht="15" customHeight="1">
      <c r="A15" s="196"/>
      <c r="B15" s="204" t="s">
        <v>207</v>
      </c>
      <c r="C15" s="10">
        <v>17380</v>
      </c>
      <c r="D15" s="10">
        <v>19802</v>
      </c>
      <c r="E15" s="11">
        <v>37182</v>
      </c>
      <c r="F15" s="10">
        <v>11452</v>
      </c>
      <c r="G15" s="10">
        <v>13036</v>
      </c>
      <c r="H15" s="11">
        <v>24488</v>
      </c>
      <c r="I15" s="11">
        <v>4516</v>
      </c>
      <c r="J15" s="12">
        <v>65.86</v>
      </c>
      <c r="K15" s="229"/>
    </row>
    <row r="16" spans="1:11" ht="15" customHeight="1">
      <c r="A16" s="196">
        <v>37101</v>
      </c>
      <c r="B16" s="202" t="s">
        <v>10</v>
      </c>
      <c r="C16" s="10">
        <v>17241</v>
      </c>
      <c r="D16" s="10">
        <v>19652</v>
      </c>
      <c r="E16" s="11">
        <v>36893</v>
      </c>
      <c r="F16" s="10">
        <v>11432</v>
      </c>
      <c r="G16" s="10">
        <v>13013</v>
      </c>
      <c r="H16" s="11">
        <v>24445</v>
      </c>
      <c r="I16" s="11">
        <v>4467</v>
      </c>
      <c r="J16" s="12">
        <v>66.26</v>
      </c>
      <c r="K16" s="13">
        <v>0.9930555555555555</v>
      </c>
    </row>
    <row r="17" spans="1:11" ht="15" customHeight="1">
      <c r="A17" s="196">
        <v>37696</v>
      </c>
      <c r="B17" s="202" t="s">
        <v>251</v>
      </c>
      <c r="C17" s="10"/>
      <c r="D17" s="10"/>
      <c r="E17" s="11"/>
      <c r="F17" s="10"/>
      <c r="G17" s="10"/>
      <c r="H17" s="11"/>
      <c r="I17" s="11"/>
      <c r="J17" s="12"/>
      <c r="K17" s="13"/>
    </row>
    <row r="18" spans="1:11" ht="15" customHeight="1">
      <c r="A18" s="17"/>
      <c r="B18" s="205" t="s">
        <v>253</v>
      </c>
      <c r="C18" s="14">
        <v>1146</v>
      </c>
      <c r="D18" s="14">
        <v>1143</v>
      </c>
      <c r="E18" s="14">
        <v>2289</v>
      </c>
      <c r="F18" s="226" t="s">
        <v>208</v>
      </c>
      <c r="G18" s="226"/>
      <c r="H18" s="226"/>
      <c r="I18" s="226"/>
      <c r="J18" s="226"/>
      <c r="K18" s="226"/>
    </row>
    <row r="19" spans="1:11" ht="15" customHeight="1">
      <c r="A19" s="17"/>
      <c r="B19" s="205" t="s">
        <v>254</v>
      </c>
      <c r="C19" s="14">
        <v>817</v>
      </c>
      <c r="D19" s="14">
        <v>840</v>
      </c>
      <c r="E19" s="14">
        <v>1657</v>
      </c>
      <c r="F19" s="14">
        <v>606</v>
      </c>
      <c r="G19" s="14">
        <v>592</v>
      </c>
      <c r="H19" s="14">
        <v>1198</v>
      </c>
      <c r="I19" s="14">
        <v>199</v>
      </c>
      <c r="J19" s="15">
        <v>72.3</v>
      </c>
      <c r="K19" s="16">
        <v>0.3819444444444444</v>
      </c>
    </row>
    <row r="20" spans="1:11" ht="15" customHeight="1">
      <c r="A20" s="17"/>
      <c r="B20" s="205" t="s">
        <v>255</v>
      </c>
      <c r="C20" s="14">
        <v>835</v>
      </c>
      <c r="D20" s="14">
        <v>880</v>
      </c>
      <c r="E20" s="14">
        <v>1715</v>
      </c>
      <c r="F20" s="226" t="s">
        <v>208</v>
      </c>
      <c r="G20" s="226"/>
      <c r="H20" s="226"/>
      <c r="I20" s="226"/>
      <c r="J20" s="226"/>
      <c r="K20" s="226"/>
    </row>
    <row r="21" spans="1:11" ht="15" customHeight="1">
      <c r="A21" s="17"/>
      <c r="B21" s="205" t="s">
        <v>256</v>
      </c>
      <c r="C21" s="14">
        <v>697</v>
      </c>
      <c r="D21" s="14">
        <v>734</v>
      </c>
      <c r="E21" s="14">
        <v>1431</v>
      </c>
      <c r="F21" s="226" t="s">
        <v>208</v>
      </c>
      <c r="G21" s="226"/>
      <c r="H21" s="226"/>
      <c r="I21" s="226"/>
      <c r="J21" s="226"/>
      <c r="K21" s="226"/>
    </row>
    <row r="22" spans="1:11" ht="15" customHeight="1">
      <c r="A22" s="17"/>
      <c r="B22" s="205" t="s">
        <v>257</v>
      </c>
      <c r="C22" s="14">
        <v>1053</v>
      </c>
      <c r="D22" s="14">
        <v>969</v>
      </c>
      <c r="E22" s="14">
        <v>2022</v>
      </c>
      <c r="F22" s="14">
        <v>695</v>
      </c>
      <c r="G22" s="14">
        <v>599</v>
      </c>
      <c r="H22" s="14">
        <v>1294</v>
      </c>
      <c r="I22" s="14">
        <v>158</v>
      </c>
      <c r="J22" s="15">
        <v>64</v>
      </c>
      <c r="K22" s="16">
        <v>0.3847222222222222</v>
      </c>
    </row>
    <row r="23" spans="1:11" ht="15" customHeight="1">
      <c r="A23" s="17"/>
      <c r="B23" s="205" t="s">
        <v>258</v>
      </c>
      <c r="C23" s="14">
        <v>845</v>
      </c>
      <c r="D23" s="14">
        <v>712</v>
      </c>
      <c r="E23" s="14">
        <v>1557</v>
      </c>
      <c r="F23" s="226" t="s">
        <v>208</v>
      </c>
      <c r="G23" s="226"/>
      <c r="H23" s="226"/>
      <c r="I23" s="226"/>
      <c r="J23" s="226"/>
      <c r="K23" s="226"/>
    </row>
    <row r="24" spans="1:11" ht="15" customHeight="1">
      <c r="A24" s="17">
        <v>37724</v>
      </c>
      <c r="B24" s="202" t="s">
        <v>4</v>
      </c>
      <c r="C24" s="14">
        <v>17271</v>
      </c>
      <c r="D24" s="14">
        <v>19713</v>
      </c>
      <c r="E24" s="14">
        <v>36984</v>
      </c>
      <c r="F24" s="14">
        <v>9063</v>
      </c>
      <c r="G24" s="14">
        <v>10823</v>
      </c>
      <c r="H24" s="14">
        <v>19886</v>
      </c>
      <c r="I24" s="14">
        <v>2540</v>
      </c>
      <c r="J24" s="15">
        <v>53.77</v>
      </c>
      <c r="K24" s="18">
        <v>0.9305555555555555</v>
      </c>
    </row>
    <row r="25" spans="1:11" ht="15" customHeight="1">
      <c r="A25" s="17">
        <v>37738</v>
      </c>
      <c r="B25" s="202" t="s">
        <v>5</v>
      </c>
      <c r="C25" s="14">
        <v>17284</v>
      </c>
      <c r="D25" s="14">
        <v>19729</v>
      </c>
      <c r="E25" s="14">
        <v>37013</v>
      </c>
      <c r="F25" s="14">
        <v>9427</v>
      </c>
      <c r="G25" s="14">
        <v>11278</v>
      </c>
      <c r="H25" s="14">
        <v>20705</v>
      </c>
      <c r="I25" s="14">
        <v>2630</v>
      </c>
      <c r="J25" s="15">
        <v>55.94</v>
      </c>
      <c r="K25" s="18">
        <v>0.9305555555555555</v>
      </c>
    </row>
    <row r="26" spans="1:11" ht="15" customHeight="1">
      <c r="A26" s="17">
        <v>37738</v>
      </c>
      <c r="B26" s="202" t="s">
        <v>11</v>
      </c>
      <c r="C26" s="14">
        <v>17284</v>
      </c>
      <c r="D26" s="14">
        <v>19729</v>
      </c>
      <c r="E26" s="14">
        <v>37013</v>
      </c>
      <c r="F26" s="14">
        <v>9424</v>
      </c>
      <c r="G26" s="14">
        <v>11278</v>
      </c>
      <c r="H26" s="14">
        <v>20702</v>
      </c>
      <c r="I26" s="14">
        <v>2630</v>
      </c>
      <c r="J26" s="15">
        <v>55.93</v>
      </c>
      <c r="K26" s="18">
        <v>0.9548611111111112</v>
      </c>
    </row>
    <row r="27" spans="1:11" ht="15" customHeight="1">
      <c r="A27" s="17">
        <v>37934</v>
      </c>
      <c r="B27" s="202" t="s">
        <v>259</v>
      </c>
      <c r="C27" s="14"/>
      <c r="D27" s="14"/>
      <c r="E27" s="14"/>
      <c r="F27" s="14"/>
      <c r="G27" s="14"/>
      <c r="H27" s="14"/>
      <c r="I27" s="14"/>
      <c r="J27" s="15"/>
      <c r="K27" s="18"/>
    </row>
    <row r="28" spans="1:11" ht="15" customHeight="1">
      <c r="A28" s="17"/>
      <c r="B28" s="203" t="s">
        <v>252</v>
      </c>
      <c r="C28" s="14">
        <v>17504</v>
      </c>
      <c r="D28" s="14">
        <v>19920</v>
      </c>
      <c r="E28" s="14">
        <v>37424</v>
      </c>
      <c r="F28" s="14">
        <v>11922</v>
      </c>
      <c r="G28" s="14">
        <v>13576</v>
      </c>
      <c r="H28" s="14">
        <v>25498</v>
      </c>
      <c r="I28" s="14">
        <v>4641</v>
      </c>
      <c r="J28" s="15">
        <v>68.13</v>
      </c>
      <c r="K28" s="18">
        <v>0.9756944444444445</v>
      </c>
    </row>
    <row r="29" spans="1:11" ht="15" customHeight="1">
      <c r="A29" s="17"/>
      <c r="B29" s="203" t="s">
        <v>8</v>
      </c>
      <c r="C29" s="14">
        <v>17504</v>
      </c>
      <c r="D29" s="14">
        <v>19920</v>
      </c>
      <c r="E29" s="14">
        <v>37424</v>
      </c>
      <c r="F29" s="14">
        <v>11920</v>
      </c>
      <c r="G29" s="14">
        <v>13573</v>
      </c>
      <c r="H29" s="14">
        <v>25493</v>
      </c>
      <c r="I29" s="14">
        <v>4640</v>
      </c>
      <c r="J29" s="15">
        <v>68.12</v>
      </c>
      <c r="K29" s="237">
        <v>0</v>
      </c>
    </row>
    <row r="30" spans="1:11" ht="15" customHeight="1">
      <c r="A30" s="17"/>
      <c r="B30" s="204" t="s">
        <v>207</v>
      </c>
      <c r="C30" s="14">
        <v>17514</v>
      </c>
      <c r="D30" s="14">
        <v>19931</v>
      </c>
      <c r="E30" s="14">
        <v>37445</v>
      </c>
      <c r="F30" s="14">
        <v>11924</v>
      </c>
      <c r="G30" s="14">
        <v>13576</v>
      </c>
      <c r="H30" s="14">
        <v>25500</v>
      </c>
      <c r="I30" s="14">
        <v>4640</v>
      </c>
      <c r="J30" s="15">
        <v>68.1</v>
      </c>
      <c r="K30" s="228"/>
    </row>
    <row r="31" spans="1:11" ht="15" customHeight="1">
      <c r="A31" s="17"/>
      <c r="B31" s="203" t="s">
        <v>12</v>
      </c>
      <c r="C31" s="14">
        <v>17504</v>
      </c>
      <c r="D31" s="14">
        <v>19920</v>
      </c>
      <c r="E31" s="14">
        <v>37424</v>
      </c>
      <c r="F31" s="14">
        <v>11278</v>
      </c>
      <c r="G31" s="14">
        <v>12813</v>
      </c>
      <c r="H31" s="14">
        <v>24091</v>
      </c>
      <c r="I31" s="14">
        <v>4033</v>
      </c>
      <c r="J31" s="15">
        <v>64.37312954253954</v>
      </c>
      <c r="K31" s="18">
        <v>0.020833333333333332</v>
      </c>
    </row>
    <row r="32" spans="1:11" ht="15" customHeight="1">
      <c r="A32" s="17">
        <v>38102</v>
      </c>
      <c r="B32" s="206" t="s">
        <v>13</v>
      </c>
      <c r="C32" s="14">
        <v>17334</v>
      </c>
      <c r="D32" s="14">
        <v>19731</v>
      </c>
      <c r="E32" s="14">
        <v>37065</v>
      </c>
      <c r="F32" s="14">
        <v>12284</v>
      </c>
      <c r="G32" s="14">
        <v>14682</v>
      </c>
      <c r="H32" s="14">
        <v>26966</v>
      </c>
      <c r="I32" s="14">
        <v>4783</v>
      </c>
      <c r="J32" s="15">
        <v>72.75327128018347</v>
      </c>
      <c r="K32" s="18">
        <v>0.9722222222222222</v>
      </c>
    </row>
    <row r="33" spans="1:11" ht="15" customHeight="1">
      <c r="A33" s="17">
        <v>38179</v>
      </c>
      <c r="B33" s="206" t="s">
        <v>260</v>
      </c>
      <c r="C33" s="14"/>
      <c r="D33" s="14"/>
      <c r="E33" s="14"/>
      <c r="F33" s="14"/>
      <c r="G33" s="14"/>
      <c r="H33" s="14"/>
      <c r="I33" s="14"/>
      <c r="J33" s="15"/>
      <c r="K33" s="18"/>
    </row>
    <row r="34" spans="1:11" ht="15" customHeight="1">
      <c r="A34" s="17"/>
      <c r="B34" s="203" t="s">
        <v>9</v>
      </c>
      <c r="C34" s="14">
        <v>17529</v>
      </c>
      <c r="D34" s="14">
        <v>19918</v>
      </c>
      <c r="E34" s="14">
        <v>37447</v>
      </c>
      <c r="F34" s="14">
        <v>10887</v>
      </c>
      <c r="G34" s="14">
        <v>12030</v>
      </c>
      <c r="H34" s="14">
        <v>22917</v>
      </c>
      <c r="I34" s="14">
        <v>4513</v>
      </c>
      <c r="J34" s="15">
        <v>61.19849387133816</v>
      </c>
      <c r="K34" s="18">
        <v>0.9618055555555555</v>
      </c>
    </row>
    <row r="35" spans="1:11" ht="15" customHeight="1">
      <c r="A35" s="17"/>
      <c r="B35" s="203" t="s">
        <v>8</v>
      </c>
      <c r="C35" s="14">
        <v>17529</v>
      </c>
      <c r="D35" s="14">
        <v>19918</v>
      </c>
      <c r="E35" s="14">
        <v>37447</v>
      </c>
      <c r="F35" s="14">
        <v>10887</v>
      </c>
      <c r="G35" s="14">
        <v>12032</v>
      </c>
      <c r="H35" s="14">
        <v>22919</v>
      </c>
      <c r="I35" s="14">
        <v>4517</v>
      </c>
      <c r="J35" s="15">
        <v>61.20383475311774</v>
      </c>
      <c r="K35" s="237">
        <v>0.05</v>
      </c>
    </row>
    <row r="36" spans="1:11" ht="15" customHeight="1">
      <c r="A36" s="17"/>
      <c r="B36" s="204" t="s">
        <v>207</v>
      </c>
      <c r="C36" s="14">
        <v>17541</v>
      </c>
      <c r="D36" s="14">
        <v>19930</v>
      </c>
      <c r="E36" s="14">
        <v>37471</v>
      </c>
      <c r="F36" s="14">
        <v>10894</v>
      </c>
      <c r="G36" s="14">
        <v>12037</v>
      </c>
      <c r="H36" s="14">
        <v>22931</v>
      </c>
      <c r="I36" s="14">
        <v>4517</v>
      </c>
      <c r="J36" s="15">
        <v>61.1966587494329</v>
      </c>
      <c r="K36" s="237"/>
    </row>
    <row r="37" spans="1:11" ht="15" customHeight="1">
      <c r="A37" s="196">
        <v>38536</v>
      </c>
      <c r="B37" s="202" t="s">
        <v>10</v>
      </c>
      <c r="C37" s="10">
        <v>17375</v>
      </c>
      <c r="D37" s="10">
        <v>19666</v>
      </c>
      <c r="E37" s="11">
        <v>37041</v>
      </c>
      <c r="F37" s="10">
        <v>8802</v>
      </c>
      <c r="G37" s="10">
        <v>10213</v>
      </c>
      <c r="H37" s="11">
        <v>19015</v>
      </c>
      <c r="I37" s="11">
        <v>3543</v>
      </c>
      <c r="J37" s="12">
        <v>51.335007154</v>
      </c>
      <c r="K37" s="13">
        <v>0.4166666666666667</v>
      </c>
    </row>
    <row r="38" spans="1:11" ht="15" customHeight="1">
      <c r="A38" s="196">
        <v>38606</v>
      </c>
      <c r="B38" s="202" t="s">
        <v>248</v>
      </c>
      <c r="C38" s="10"/>
      <c r="D38" s="10"/>
      <c r="E38" s="11"/>
      <c r="F38" s="10"/>
      <c r="G38" s="10"/>
      <c r="H38" s="11"/>
      <c r="I38" s="11"/>
      <c r="J38" s="12"/>
      <c r="K38" s="13"/>
    </row>
    <row r="39" spans="1:11" ht="15" customHeight="1">
      <c r="A39" s="17"/>
      <c r="B39" s="203" t="s">
        <v>252</v>
      </c>
      <c r="C39" s="14">
        <v>17565</v>
      </c>
      <c r="D39" s="14">
        <v>19832</v>
      </c>
      <c r="E39" s="14">
        <v>37397</v>
      </c>
      <c r="F39" s="14">
        <v>12762</v>
      </c>
      <c r="G39" s="14">
        <v>14437</v>
      </c>
      <c r="H39" s="14">
        <v>27199</v>
      </c>
      <c r="I39" s="14">
        <v>5818</v>
      </c>
      <c r="J39" s="15">
        <v>72.73</v>
      </c>
      <c r="K39" s="18">
        <v>0.45694444444444443</v>
      </c>
    </row>
    <row r="40" spans="1:11" ht="15" customHeight="1">
      <c r="A40" s="17"/>
      <c r="B40" s="203" t="s">
        <v>8</v>
      </c>
      <c r="C40" s="14">
        <v>17565</v>
      </c>
      <c r="D40" s="14">
        <v>19832</v>
      </c>
      <c r="E40" s="14">
        <v>37397</v>
      </c>
      <c r="F40" s="14">
        <v>12762</v>
      </c>
      <c r="G40" s="14">
        <v>14436</v>
      </c>
      <c r="H40" s="14">
        <v>27198</v>
      </c>
      <c r="I40" s="14">
        <v>5821</v>
      </c>
      <c r="J40" s="15">
        <v>72.72</v>
      </c>
      <c r="K40" s="237">
        <v>0.47222222222222227</v>
      </c>
    </row>
    <row r="41" spans="1:11" ht="15" customHeight="1">
      <c r="A41" s="17"/>
      <c r="B41" s="204" t="s">
        <v>207</v>
      </c>
      <c r="C41" s="14">
        <v>17575</v>
      </c>
      <c r="D41" s="14">
        <v>19844</v>
      </c>
      <c r="E41" s="14">
        <v>37419</v>
      </c>
      <c r="F41" s="14">
        <v>12766</v>
      </c>
      <c r="G41" s="14">
        <v>14441</v>
      </c>
      <c r="H41" s="14">
        <v>27207</v>
      </c>
      <c r="I41" s="14">
        <v>5821</v>
      </c>
      <c r="J41" s="15">
        <v>72.71</v>
      </c>
      <c r="K41" s="237"/>
    </row>
    <row r="42" spans="1:11" ht="15" customHeight="1">
      <c r="A42" s="17"/>
      <c r="B42" s="203" t="s">
        <v>12</v>
      </c>
      <c r="C42" s="14">
        <v>17565</v>
      </c>
      <c r="D42" s="14">
        <v>19832</v>
      </c>
      <c r="E42" s="14">
        <v>37397</v>
      </c>
      <c r="F42" s="14">
        <v>11950</v>
      </c>
      <c r="G42" s="14">
        <v>13416</v>
      </c>
      <c r="H42" s="14">
        <v>25366</v>
      </c>
      <c r="I42" s="14">
        <v>5058</v>
      </c>
      <c r="J42" s="15">
        <v>67.83</v>
      </c>
      <c r="K42" s="18">
        <v>0.125</v>
      </c>
    </row>
    <row r="43" spans="1:11" ht="15" customHeight="1">
      <c r="A43" s="17">
        <v>38795</v>
      </c>
      <c r="B43" s="202" t="s">
        <v>251</v>
      </c>
      <c r="C43" s="14"/>
      <c r="D43" s="14"/>
      <c r="E43" s="14"/>
      <c r="F43" s="14"/>
      <c r="G43" s="14"/>
      <c r="H43" s="14"/>
      <c r="I43" s="14"/>
      <c r="J43" s="15"/>
      <c r="K43" s="18"/>
    </row>
    <row r="44" spans="1:11" ht="15" customHeight="1">
      <c r="A44" s="17"/>
      <c r="B44" s="205" t="s">
        <v>253</v>
      </c>
      <c r="C44" s="14">
        <v>1034</v>
      </c>
      <c r="D44" s="14">
        <v>1043</v>
      </c>
      <c r="E44" s="14">
        <v>2077</v>
      </c>
      <c r="F44" s="226" t="s">
        <v>208</v>
      </c>
      <c r="G44" s="226"/>
      <c r="H44" s="226"/>
      <c r="I44" s="226"/>
      <c r="J44" s="226"/>
      <c r="K44" s="226"/>
    </row>
    <row r="45" spans="1:11" ht="15" customHeight="1">
      <c r="A45" s="17"/>
      <c r="B45" s="205" t="s">
        <v>254</v>
      </c>
      <c r="C45" s="14">
        <v>769</v>
      </c>
      <c r="D45" s="14">
        <v>766</v>
      </c>
      <c r="E45" s="14">
        <v>1535</v>
      </c>
      <c r="F45" s="226" t="s">
        <v>208</v>
      </c>
      <c r="G45" s="226"/>
      <c r="H45" s="226"/>
      <c r="I45" s="226"/>
      <c r="J45" s="226"/>
      <c r="K45" s="226"/>
    </row>
    <row r="46" spans="1:11" ht="15" customHeight="1">
      <c r="A46" s="17"/>
      <c r="B46" s="205" t="s">
        <v>255</v>
      </c>
      <c r="C46" s="14">
        <v>775</v>
      </c>
      <c r="D46" s="14">
        <v>762</v>
      </c>
      <c r="E46" s="14">
        <v>1537</v>
      </c>
      <c r="F46" s="226" t="s">
        <v>208</v>
      </c>
      <c r="G46" s="226"/>
      <c r="H46" s="226"/>
      <c r="I46" s="226"/>
      <c r="J46" s="226"/>
      <c r="K46" s="226"/>
    </row>
    <row r="47" spans="1:11" ht="15" customHeight="1">
      <c r="A47" s="17"/>
      <c r="B47" s="205" t="s">
        <v>256</v>
      </c>
      <c r="C47" s="14">
        <v>608</v>
      </c>
      <c r="D47" s="14">
        <v>593</v>
      </c>
      <c r="E47" s="14">
        <v>1201</v>
      </c>
      <c r="F47" s="226" t="s">
        <v>208</v>
      </c>
      <c r="G47" s="226"/>
      <c r="H47" s="226"/>
      <c r="I47" s="226"/>
      <c r="J47" s="226"/>
      <c r="K47" s="226"/>
    </row>
    <row r="48" spans="1:11" ht="15" customHeight="1">
      <c r="A48" s="17"/>
      <c r="B48" s="205" t="s">
        <v>257</v>
      </c>
      <c r="C48" s="14">
        <v>951</v>
      </c>
      <c r="D48" s="14">
        <v>850</v>
      </c>
      <c r="E48" s="14">
        <v>1801</v>
      </c>
      <c r="F48" s="226" t="s">
        <v>208</v>
      </c>
      <c r="G48" s="226"/>
      <c r="H48" s="226"/>
      <c r="I48" s="226"/>
      <c r="J48" s="226"/>
      <c r="K48" s="226"/>
    </row>
    <row r="49" spans="1:11" ht="15" customHeight="1">
      <c r="A49" s="17"/>
      <c r="B49" s="205" t="s">
        <v>258</v>
      </c>
      <c r="C49" s="14">
        <v>802</v>
      </c>
      <c r="D49" s="14">
        <v>650</v>
      </c>
      <c r="E49" s="14">
        <v>1452</v>
      </c>
      <c r="F49" s="226" t="s">
        <v>208</v>
      </c>
      <c r="G49" s="226"/>
      <c r="H49" s="226"/>
      <c r="I49" s="226"/>
      <c r="J49" s="226"/>
      <c r="K49" s="226"/>
    </row>
    <row r="50" spans="1:11" ht="15" customHeight="1">
      <c r="A50" s="17">
        <v>39138</v>
      </c>
      <c r="B50" s="202" t="s">
        <v>5</v>
      </c>
      <c r="C50" s="14">
        <v>17422</v>
      </c>
      <c r="D50" s="14">
        <v>19680</v>
      </c>
      <c r="E50" s="14">
        <f aca="true" t="shared" si="0" ref="E50:E71">SUM(C50:D50)</f>
        <v>37102</v>
      </c>
      <c r="F50" s="14">
        <v>10236</v>
      </c>
      <c r="G50" s="14">
        <v>11892</v>
      </c>
      <c r="H50" s="14">
        <f aca="true" t="shared" si="1" ref="H50:H59">SUM(F50:G50)</f>
        <v>22128</v>
      </c>
      <c r="I50" s="14">
        <v>4300</v>
      </c>
      <c r="J50" s="15">
        <f aca="true" t="shared" si="2" ref="J50:J59">H50/E50*100</f>
        <v>59.64098970405908</v>
      </c>
      <c r="K50" s="18">
        <v>0.9236111111111112</v>
      </c>
    </row>
    <row r="51" spans="1:11" ht="15" customHeight="1">
      <c r="A51" s="17">
        <v>39180</v>
      </c>
      <c r="B51" s="202" t="s">
        <v>4</v>
      </c>
      <c r="C51" s="332">
        <v>17331</v>
      </c>
      <c r="D51" s="14">
        <v>19584</v>
      </c>
      <c r="E51" s="14">
        <f t="shared" si="0"/>
        <v>36915</v>
      </c>
      <c r="F51" s="14">
        <v>9462</v>
      </c>
      <c r="G51" s="14">
        <v>10817</v>
      </c>
      <c r="H51" s="14">
        <f t="shared" si="1"/>
        <v>20279</v>
      </c>
      <c r="I51" s="14">
        <v>4025</v>
      </c>
      <c r="J51" s="15">
        <f t="shared" si="2"/>
        <v>54.93430854666125</v>
      </c>
      <c r="K51" s="18">
        <v>0.9236111111111112</v>
      </c>
    </row>
    <row r="52" spans="1:11" s="167" customFormat="1" ht="15" customHeight="1">
      <c r="A52" s="17">
        <v>39292</v>
      </c>
      <c r="B52" s="206" t="s">
        <v>205</v>
      </c>
      <c r="C52" s="14"/>
      <c r="D52" s="14"/>
      <c r="E52" s="14"/>
      <c r="F52" s="14"/>
      <c r="G52" s="14"/>
      <c r="H52" s="14"/>
      <c r="I52" s="14"/>
      <c r="J52" s="15"/>
      <c r="K52" s="18"/>
    </row>
    <row r="53" spans="2:11" s="167" customFormat="1" ht="15" customHeight="1">
      <c r="B53" s="203" t="s">
        <v>9</v>
      </c>
      <c r="C53" s="14">
        <v>17498</v>
      </c>
      <c r="D53" s="14">
        <v>19726</v>
      </c>
      <c r="E53" s="14">
        <f t="shared" si="0"/>
        <v>37224</v>
      </c>
      <c r="F53" s="14">
        <v>11190</v>
      </c>
      <c r="G53" s="14">
        <v>12284</v>
      </c>
      <c r="H53" s="14">
        <f t="shared" si="1"/>
        <v>23474</v>
      </c>
      <c r="I53" s="14">
        <v>6443</v>
      </c>
      <c r="J53" s="15">
        <f t="shared" si="2"/>
        <v>63.061465721040186</v>
      </c>
      <c r="K53" s="237">
        <v>0.9625</v>
      </c>
    </row>
    <row r="54" spans="1:11" s="167" customFormat="1" ht="15" customHeight="1">
      <c r="A54" s="17"/>
      <c r="B54" s="204" t="s">
        <v>207</v>
      </c>
      <c r="C54" s="14">
        <v>17508</v>
      </c>
      <c r="D54" s="14">
        <v>19741</v>
      </c>
      <c r="E54" s="14">
        <f t="shared" si="0"/>
        <v>37249</v>
      </c>
      <c r="F54" s="14">
        <v>11193</v>
      </c>
      <c r="G54" s="14">
        <v>12288</v>
      </c>
      <c r="H54" s="14">
        <f t="shared" si="1"/>
        <v>23481</v>
      </c>
      <c r="I54" s="14">
        <v>6450</v>
      </c>
      <c r="J54" s="15">
        <f t="shared" si="2"/>
        <v>63.037933904265884</v>
      </c>
      <c r="K54" s="237"/>
    </row>
    <row r="55" spans="1:11" s="167" customFormat="1" ht="15" customHeight="1">
      <c r="A55" s="17"/>
      <c r="B55" s="203" t="s">
        <v>8</v>
      </c>
      <c r="C55" s="14">
        <v>17498</v>
      </c>
      <c r="D55" s="14">
        <v>19726</v>
      </c>
      <c r="E55" s="14">
        <f t="shared" si="0"/>
        <v>37224</v>
      </c>
      <c r="F55" s="14">
        <v>11189</v>
      </c>
      <c r="G55" s="14">
        <v>12282</v>
      </c>
      <c r="H55" s="14">
        <f t="shared" si="1"/>
        <v>23471</v>
      </c>
      <c r="I55" s="14">
        <v>6443</v>
      </c>
      <c r="J55" s="15">
        <f t="shared" si="2"/>
        <v>63.05340640447024</v>
      </c>
      <c r="K55" s="237">
        <v>0.1423611111111111</v>
      </c>
    </row>
    <row r="56" spans="1:11" ht="15" customHeight="1">
      <c r="A56" s="17"/>
      <c r="B56" s="204" t="s">
        <v>207</v>
      </c>
      <c r="C56" s="14">
        <v>17508</v>
      </c>
      <c r="D56" s="14">
        <v>19741</v>
      </c>
      <c r="E56" s="14">
        <f t="shared" si="0"/>
        <v>37249</v>
      </c>
      <c r="F56" s="14">
        <v>11192</v>
      </c>
      <c r="G56" s="14">
        <v>12286</v>
      </c>
      <c r="H56" s="14">
        <f t="shared" si="1"/>
        <v>23478</v>
      </c>
      <c r="I56" s="14">
        <v>6450</v>
      </c>
      <c r="J56" s="15">
        <f t="shared" si="2"/>
        <v>63.02987999677844</v>
      </c>
      <c r="K56" s="237"/>
    </row>
    <row r="57" spans="1:11" ht="15" customHeight="1">
      <c r="A57" s="17">
        <v>39558</v>
      </c>
      <c r="B57" s="206" t="s">
        <v>13</v>
      </c>
      <c r="C57" s="14">
        <v>17258</v>
      </c>
      <c r="D57" s="14">
        <v>19406</v>
      </c>
      <c r="E57" s="14">
        <f t="shared" si="0"/>
        <v>36664</v>
      </c>
      <c r="F57" s="14">
        <v>11674</v>
      </c>
      <c r="G57" s="14">
        <v>13790</v>
      </c>
      <c r="H57" s="14">
        <f t="shared" si="1"/>
        <v>25464</v>
      </c>
      <c r="I57" s="14">
        <v>5880</v>
      </c>
      <c r="J57" s="15">
        <f t="shared" si="2"/>
        <v>69.45232380536767</v>
      </c>
      <c r="K57" s="18">
        <v>0.9868055555555556</v>
      </c>
    </row>
    <row r="58" spans="1:11" ht="15" customHeight="1">
      <c r="A58" s="17">
        <v>39887</v>
      </c>
      <c r="B58" s="206" t="s">
        <v>250</v>
      </c>
      <c r="C58" s="14"/>
      <c r="D58" s="14"/>
      <c r="E58" s="14"/>
      <c r="F58" s="14"/>
      <c r="G58" s="14"/>
      <c r="H58" s="14"/>
      <c r="I58" s="14"/>
      <c r="J58" s="15"/>
      <c r="K58" s="18"/>
    </row>
    <row r="59" spans="1:11" ht="15" customHeight="1">
      <c r="A59" s="167"/>
      <c r="B59" s="205" t="s">
        <v>253</v>
      </c>
      <c r="C59" s="14">
        <v>972</v>
      </c>
      <c r="D59" s="14">
        <v>945</v>
      </c>
      <c r="E59" s="14">
        <f t="shared" si="0"/>
        <v>1917</v>
      </c>
      <c r="F59" s="14">
        <v>580</v>
      </c>
      <c r="G59" s="14">
        <v>453</v>
      </c>
      <c r="H59" s="14">
        <f t="shared" si="1"/>
        <v>1033</v>
      </c>
      <c r="I59" s="14">
        <v>250</v>
      </c>
      <c r="J59" s="15">
        <f t="shared" si="2"/>
        <v>53.88628064684403</v>
      </c>
      <c r="K59" s="18">
        <v>0.8805555555555555</v>
      </c>
    </row>
    <row r="60" spans="1:11" ht="15" customHeight="1">
      <c r="A60" s="17"/>
      <c r="B60" s="205" t="s">
        <v>254</v>
      </c>
      <c r="C60" s="14">
        <v>721</v>
      </c>
      <c r="D60" s="14">
        <v>701</v>
      </c>
      <c r="E60" s="14">
        <f t="shared" si="0"/>
        <v>1422</v>
      </c>
      <c r="F60" s="226" t="s">
        <v>208</v>
      </c>
      <c r="G60" s="226"/>
      <c r="H60" s="226"/>
      <c r="I60" s="226"/>
      <c r="J60" s="226"/>
      <c r="K60" s="226"/>
    </row>
    <row r="61" spans="1:11" ht="15" customHeight="1">
      <c r="A61" s="17"/>
      <c r="B61" s="205" t="s">
        <v>255</v>
      </c>
      <c r="C61" s="14">
        <v>753</v>
      </c>
      <c r="D61" s="14">
        <v>726</v>
      </c>
      <c r="E61" s="14">
        <f t="shared" si="0"/>
        <v>1479</v>
      </c>
      <c r="F61" s="226" t="s">
        <v>208</v>
      </c>
      <c r="G61" s="226"/>
      <c r="H61" s="226"/>
      <c r="I61" s="226"/>
      <c r="J61" s="226"/>
      <c r="K61" s="226"/>
    </row>
    <row r="62" spans="1:11" ht="15" customHeight="1">
      <c r="A62" s="17"/>
      <c r="B62" s="205" t="s">
        <v>256</v>
      </c>
      <c r="C62" s="14">
        <v>563</v>
      </c>
      <c r="D62" s="14">
        <v>546</v>
      </c>
      <c r="E62" s="14">
        <f t="shared" si="0"/>
        <v>1109</v>
      </c>
      <c r="F62" s="226" t="s">
        <v>208</v>
      </c>
      <c r="G62" s="226"/>
      <c r="H62" s="226"/>
      <c r="I62" s="226"/>
      <c r="J62" s="226"/>
      <c r="K62" s="226"/>
    </row>
    <row r="63" spans="1:11" ht="15" customHeight="1">
      <c r="A63" s="17"/>
      <c r="B63" s="205" t="s">
        <v>257</v>
      </c>
      <c r="C63" s="14">
        <v>920</v>
      </c>
      <c r="D63" s="14">
        <v>801</v>
      </c>
      <c r="E63" s="14">
        <f t="shared" si="0"/>
        <v>1721</v>
      </c>
      <c r="F63" s="226" t="s">
        <v>208</v>
      </c>
      <c r="G63" s="226"/>
      <c r="H63" s="226"/>
      <c r="I63" s="226"/>
      <c r="J63" s="226"/>
      <c r="K63" s="226"/>
    </row>
    <row r="64" spans="1:11" ht="15" customHeight="1">
      <c r="A64" s="17"/>
      <c r="B64" s="205" t="s">
        <v>258</v>
      </c>
      <c r="C64" s="14">
        <v>692</v>
      </c>
      <c r="D64" s="14">
        <v>535</v>
      </c>
      <c r="E64" s="14">
        <f t="shared" si="0"/>
        <v>1227</v>
      </c>
      <c r="F64" s="226" t="s">
        <v>208</v>
      </c>
      <c r="G64" s="226"/>
      <c r="H64" s="226"/>
      <c r="I64" s="226"/>
      <c r="J64" s="226"/>
      <c r="K64" s="226"/>
    </row>
    <row r="65" spans="1:11" ht="15" customHeight="1">
      <c r="A65" s="196">
        <v>39999</v>
      </c>
      <c r="B65" s="202" t="s">
        <v>10</v>
      </c>
      <c r="C65" s="10">
        <v>17141</v>
      </c>
      <c r="D65" s="10">
        <v>19284</v>
      </c>
      <c r="E65" s="14">
        <f t="shared" si="0"/>
        <v>36425</v>
      </c>
      <c r="F65" s="10">
        <v>8829</v>
      </c>
      <c r="G65" s="10">
        <v>10172</v>
      </c>
      <c r="H65" s="14">
        <f aca="true" t="shared" si="3" ref="H65:H71">SUM(F65:G65)</f>
        <v>19001</v>
      </c>
      <c r="I65" s="11">
        <v>4968</v>
      </c>
      <c r="J65" s="15">
        <f aca="true" t="shared" si="4" ref="J65:J78">H65/E65*100</f>
        <v>52.16472203157172</v>
      </c>
      <c r="K65" s="13">
        <v>0.9444444444444445</v>
      </c>
    </row>
    <row r="66" spans="1:11" ht="15" customHeight="1">
      <c r="A66" s="17">
        <v>40055</v>
      </c>
      <c r="B66" s="206" t="s">
        <v>151</v>
      </c>
      <c r="C66" s="10"/>
      <c r="D66" s="10"/>
      <c r="E66" s="14"/>
      <c r="F66" s="10"/>
      <c r="G66" s="10"/>
      <c r="H66" s="14"/>
      <c r="I66" s="11"/>
      <c r="J66" s="15"/>
      <c r="K66" s="13"/>
    </row>
    <row r="67" spans="1:11" ht="15" customHeight="1">
      <c r="A67" s="167"/>
      <c r="B67" s="203" t="s">
        <v>7</v>
      </c>
      <c r="C67" s="14">
        <v>17316</v>
      </c>
      <c r="D67" s="14">
        <v>19417</v>
      </c>
      <c r="E67" s="14">
        <f t="shared" si="0"/>
        <v>36733</v>
      </c>
      <c r="F67" s="14">
        <v>12843</v>
      </c>
      <c r="G67" s="14">
        <v>14129</v>
      </c>
      <c r="H67" s="14">
        <f t="shared" si="3"/>
        <v>26972</v>
      </c>
      <c r="I67" s="14">
        <v>8526</v>
      </c>
      <c r="J67" s="15">
        <f t="shared" si="4"/>
        <v>73.42716358587647</v>
      </c>
      <c r="K67" s="237">
        <v>0.9958333333333332</v>
      </c>
    </row>
    <row r="68" spans="1:11" ht="15" customHeight="1">
      <c r="A68" s="17"/>
      <c r="B68" s="204" t="s">
        <v>207</v>
      </c>
      <c r="C68" s="14">
        <v>17327</v>
      </c>
      <c r="D68" s="14">
        <v>19432</v>
      </c>
      <c r="E68" s="14">
        <f t="shared" si="0"/>
        <v>36759</v>
      </c>
      <c r="F68" s="14">
        <v>12847</v>
      </c>
      <c r="G68" s="14">
        <v>14132</v>
      </c>
      <c r="H68" s="14">
        <f t="shared" si="3"/>
        <v>26979</v>
      </c>
      <c r="I68" s="14">
        <v>8533</v>
      </c>
      <c r="J68" s="15">
        <f t="shared" si="4"/>
        <v>73.39427079082674</v>
      </c>
      <c r="K68" s="237"/>
    </row>
    <row r="69" spans="1:11" ht="15" customHeight="1">
      <c r="A69" s="17"/>
      <c r="B69" s="203" t="s">
        <v>8</v>
      </c>
      <c r="C69" s="14">
        <v>17316</v>
      </c>
      <c r="D69" s="14">
        <v>19417</v>
      </c>
      <c r="E69" s="14">
        <f t="shared" si="0"/>
        <v>36733</v>
      </c>
      <c r="F69" s="14">
        <v>12844</v>
      </c>
      <c r="G69" s="14">
        <v>14126</v>
      </c>
      <c r="H69" s="14">
        <f t="shared" si="3"/>
        <v>26970</v>
      </c>
      <c r="I69" s="14">
        <v>8527</v>
      </c>
      <c r="J69" s="15">
        <f t="shared" si="4"/>
        <v>73.42171889037105</v>
      </c>
      <c r="K69" s="237">
        <v>0.001388888888888889</v>
      </c>
    </row>
    <row r="70" spans="1:11" ht="15" customHeight="1">
      <c r="A70" s="17"/>
      <c r="B70" s="204" t="s">
        <v>207</v>
      </c>
      <c r="C70" s="14">
        <v>17327</v>
      </c>
      <c r="D70" s="14">
        <v>19432</v>
      </c>
      <c r="E70" s="14">
        <f t="shared" si="0"/>
        <v>36759</v>
      </c>
      <c r="F70" s="14">
        <v>12848</v>
      </c>
      <c r="G70" s="14">
        <v>14129</v>
      </c>
      <c r="H70" s="14">
        <f t="shared" si="3"/>
        <v>26977</v>
      </c>
      <c r="I70" s="14">
        <v>8534</v>
      </c>
      <c r="J70" s="15">
        <f t="shared" si="4"/>
        <v>73.38882994640768</v>
      </c>
      <c r="K70" s="237"/>
    </row>
    <row r="71" spans="1:11" ht="15" customHeight="1">
      <c r="A71" s="41"/>
      <c r="B71" s="208" t="s">
        <v>12</v>
      </c>
      <c r="C71" s="14">
        <v>17316</v>
      </c>
      <c r="D71" s="14">
        <v>19417</v>
      </c>
      <c r="E71" s="14">
        <f t="shared" si="0"/>
        <v>36733</v>
      </c>
      <c r="F71" s="14">
        <v>12209</v>
      </c>
      <c r="G71" s="14">
        <v>13441</v>
      </c>
      <c r="H71" s="14">
        <f t="shared" si="3"/>
        <v>25650</v>
      </c>
      <c r="I71" s="14">
        <v>7575</v>
      </c>
      <c r="J71" s="15">
        <f t="shared" si="4"/>
        <v>69.82821985680451</v>
      </c>
      <c r="K71" s="18">
        <v>0.06736111111111111</v>
      </c>
    </row>
    <row r="72" spans="1:11" ht="15" customHeight="1">
      <c r="A72" s="17">
        <v>40370</v>
      </c>
      <c r="B72" s="206" t="s">
        <v>205</v>
      </c>
      <c r="C72" s="197"/>
      <c r="D72" s="197"/>
      <c r="E72" s="198"/>
      <c r="F72" s="197"/>
      <c r="G72" s="197"/>
      <c r="H72" s="198"/>
      <c r="I72" s="199"/>
      <c r="J72" s="200"/>
      <c r="K72" s="200"/>
    </row>
    <row r="73" spans="1:11" ht="15" customHeight="1">
      <c r="A73" s="167"/>
      <c r="B73" s="203" t="s">
        <v>9</v>
      </c>
      <c r="C73" s="14">
        <v>17185</v>
      </c>
      <c r="D73" s="14">
        <v>19359</v>
      </c>
      <c r="E73" s="14">
        <f aca="true" t="shared" si="5" ref="E73:E78">SUM(C73:D73)</f>
        <v>36544</v>
      </c>
      <c r="F73" s="14">
        <v>10864</v>
      </c>
      <c r="G73" s="14">
        <v>11761</v>
      </c>
      <c r="H73" s="14">
        <f aca="true" t="shared" si="6" ref="H73:H78">SUM(F73:G73)</f>
        <v>22625</v>
      </c>
      <c r="I73" s="14">
        <v>6791</v>
      </c>
      <c r="J73" s="15">
        <f t="shared" si="4"/>
        <v>61.91166812609457</v>
      </c>
      <c r="K73" s="237">
        <v>0.9881944444444444</v>
      </c>
    </row>
    <row r="74" spans="1:11" ht="15" customHeight="1">
      <c r="A74" s="17"/>
      <c r="B74" s="204" t="s">
        <v>207</v>
      </c>
      <c r="C74" s="14">
        <v>17197</v>
      </c>
      <c r="D74" s="14">
        <v>19372</v>
      </c>
      <c r="E74" s="14">
        <f t="shared" si="5"/>
        <v>36569</v>
      </c>
      <c r="F74" s="14">
        <v>10868</v>
      </c>
      <c r="G74" s="14">
        <v>11765</v>
      </c>
      <c r="H74" s="14">
        <f t="shared" si="6"/>
        <v>22633</v>
      </c>
      <c r="I74" s="14">
        <v>6799</v>
      </c>
      <c r="J74" s="15">
        <f t="shared" si="4"/>
        <v>61.89121933878422</v>
      </c>
      <c r="K74" s="237"/>
    </row>
    <row r="75" spans="1:11" ht="15" customHeight="1">
      <c r="A75" s="17"/>
      <c r="B75" s="203" t="s">
        <v>8</v>
      </c>
      <c r="C75" s="14">
        <v>17185</v>
      </c>
      <c r="D75" s="14">
        <v>19359</v>
      </c>
      <c r="E75" s="14">
        <f t="shared" si="5"/>
        <v>36544</v>
      </c>
      <c r="F75" s="14">
        <v>10863</v>
      </c>
      <c r="G75" s="14">
        <v>11759</v>
      </c>
      <c r="H75" s="14">
        <f t="shared" si="6"/>
        <v>22622</v>
      </c>
      <c r="I75" s="14">
        <v>6791</v>
      </c>
      <c r="J75" s="15">
        <f t="shared" si="4"/>
        <v>61.9034588441331</v>
      </c>
      <c r="K75" s="237">
        <v>0.11041666666666666</v>
      </c>
    </row>
    <row r="76" spans="1:11" ht="15" customHeight="1">
      <c r="A76" s="17"/>
      <c r="B76" s="204" t="s">
        <v>207</v>
      </c>
      <c r="C76" s="14">
        <v>17197</v>
      </c>
      <c r="D76" s="14">
        <v>19372</v>
      </c>
      <c r="E76" s="14">
        <f t="shared" si="5"/>
        <v>36569</v>
      </c>
      <c r="F76" s="14">
        <v>10867</v>
      </c>
      <c r="G76" s="14">
        <v>11763</v>
      </c>
      <c r="H76" s="14">
        <f t="shared" si="6"/>
        <v>22630</v>
      </c>
      <c r="I76" s="14">
        <v>6799</v>
      </c>
      <c r="J76" s="15">
        <f t="shared" si="4"/>
        <v>61.88301566900927</v>
      </c>
      <c r="K76" s="237"/>
    </row>
    <row r="77" spans="1:11" ht="15" customHeight="1">
      <c r="A77" s="17">
        <v>40594</v>
      </c>
      <c r="B77" s="202" t="s">
        <v>5</v>
      </c>
      <c r="C77" s="14">
        <v>17041</v>
      </c>
      <c r="D77" s="14">
        <v>19183</v>
      </c>
      <c r="E77" s="14">
        <f t="shared" si="5"/>
        <v>36224</v>
      </c>
      <c r="F77" s="14">
        <v>8165</v>
      </c>
      <c r="G77" s="14">
        <v>9385</v>
      </c>
      <c r="H77" s="14">
        <f t="shared" si="6"/>
        <v>17550</v>
      </c>
      <c r="I77" s="14">
        <v>4690</v>
      </c>
      <c r="J77" s="15">
        <f t="shared" si="4"/>
        <v>48.44854240282685</v>
      </c>
      <c r="K77" s="18">
        <v>0.9222222222222222</v>
      </c>
    </row>
    <row r="78" spans="1:11" ht="15" customHeight="1" thickBot="1">
      <c r="A78" s="20">
        <v>40643</v>
      </c>
      <c r="B78" s="207" t="s">
        <v>4</v>
      </c>
      <c r="C78" s="21">
        <v>16963</v>
      </c>
      <c r="D78" s="21">
        <v>19099</v>
      </c>
      <c r="E78" s="21">
        <f t="shared" si="5"/>
        <v>36062</v>
      </c>
      <c r="F78" s="21">
        <v>7469</v>
      </c>
      <c r="G78" s="21">
        <v>8410</v>
      </c>
      <c r="H78" s="21">
        <f t="shared" si="6"/>
        <v>15879</v>
      </c>
      <c r="I78" s="21">
        <v>4350</v>
      </c>
      <c r="J78" s="22">
        <f t="shared" si="4"/>
        <v>44.032499584049695</v>
      </c>
      <c r="K78" s="23">
        <v>0.91875</v>
      </c>
    </row>
    <row r="79" s="40" customFormat="1" ht="15" customHeight="1">
      <c r="A79" s="40" t="s">
        <v>153</v>
      </c>
    </row>
    <row r="80" s="40" customFormat="1" ht="15" customHeight="1">
      <c r="A80" s="40" t="s">
        <v>132</v>
      </c>
    </row>
  </sheetData>
  <mergeCells count="33">
    <mergeCell ref="K75:K76"/>
    <mergeCell ref="K55:K56"/>
    <mergeCell ref="F60:K60"/>
    <mergeCell ref="F61:K61"/>
    <mergeCell ref="F62:K62"/>
    <mergeCell ref="F63:K63"/>
    <mergeCell ref="F64:K64"/>
    <mergeCell ref="K67:K68"/>
    <mergeCell ref="K69:K70"/>
    <mergeCell ref="F49:K49"/>
    <mergeCell ref="K73:K74"/>
    <mergeCell ref="F44:K44"/>
    <mergeCell ref="F46:K46"/>
    <mergeCell ref="F47:K47"/>
    <mergeCell ref="K53:K54"/>
    <mergeCell ref="K35:K36"/>
    <mergeCell ref="B3:B4"/>
    <mergeCell ref="C3:E3"/>
    <mergeCell ref="F3:H3"/>
    <mergeCell ref="F21:K21"/>
    <mergeCell ref="K29:K30"/>
    <mergeCell ref="F23:K23"/>
    <mergeCell ref="K14:K15"/>
    <mergeCell ref="F18:K18"/>
    <mergeCell ref="F20:K20"/>
    <mergeCell ref="A3:A4"/>
    <mergeCell ref="J3:J4"/>
    <mergeCell ref="K3:K4"/>
    <mergeCell ref="K10:K11"/>
    <mergeCell ref="I3:I4"/>
    <mergeCell ref="K40:K41"/>
    <mergeCell ref="F48:K48"/>
    <mergeCell ref="F45:K45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4.625" style="24" customWidth="1"/>
    <col min="2" max="2" width="6.625" style="24" customWidth="1"/>
    <col min="3" max="3" width="6.625" style="32" customWidth="1"/>
    <col min="4" max="16384" width="6.625" style="24" customWidth="1"/>
  </cols>
  <sheetData>
    <row r="1" spans="1:19" s="38" customFormat="1" ht="15" customHeight="1">
      <c r="A1" s="38" t="s">
        <v>265</v>
      </c>
      <c r="G1" s="333" t="s">
        <v>282</v>
      </c>
      <c r="M1" s="333" t="s">
        <v>282</v>
      </c>
      <c r="S1" s="333" t="s">
        <v>282</v>
      </c>
    </row>
    <row r="2" spans="2:19" ht="15" customHeight="1" thickBot="1">
      <c r="B2" s="216"/>
      <c r="C2" s="216"/>
      <c r="D2" s="25"/>
      <c r="E2" s="26"/>
      <c r="F2" s="25"/>
      <c r="S2" s="26" t="s">
        <v>206</v>
      </c>
    </row>
    <row r="3" spans="1:19" ht="30" customHeight="1">
      <c r="A3" s="213" t="s">
        <v>14</v>
      </c>
      <c r="B3" s="220" t="s">
        <v>218</v>
      </c>
      <c r="C3" s="215"/>
      <c r="D3" s="222" t="s">
        <v>219</v>
      </c>
      <c r="E3" s="221"/>
      <c r="F3" s="220" t="s">
        <v>220</v>
      </c>
      <c r="G3" s="221"/>
      <c r="H3" s="220" t="s">
        <v>221</v>
      </c>
      <c r="I3" s="221"/>
      <c r="J3" s="220" t="s">
        <v>222</v>
      </c>
      <c r="K3" s="221"/>
      <c r="L3" s="220" t="s">
        <v>223</v>
      </c>
      <c r="M3" s="221"/>
      <c r="N3" s="220" t="s">
        <v>224</v>
      </c>
      <c r="O3" s="221"/>
      <c r="P3" s="220" t="s">
        <v>225</v>
      </c>
      <c r="Q3" s="221"/>
      <c r="R3" s="218" t="s">
        <v>283</v>
      </c>
      <c r="S3" s="219"/>
    </row>
    <row r="4" spans="1:19" ht="45" customHeight="1">
      <c r="A4" s="214"/>
      <c r="B4" s="27"/>
      <c r="C4" s="28" t="s">
        <v>217</v>
      </c>
      <c r="D4" s="29"/>
      <c r="E4" s="28" t="s">
        <v>217</v>
      </c>
      <c r="F4" s="27"/>
      <c r="G4" s="28" t="s">
        <v>217</v>
      </c>
      <c r="H4" s="27"/>
      <c r="I4" s="28" t="s">
        <v>217</v>
      </c>
      <c r="J4" s="27"/>
      <c r="K4" s="28" t="s">
        <v>217</v>
      </c>
      <c r="L4" s="27"/>
      <c r="M4" s="28" t="s">
        <v>217</v>
      </c>
      <c r="N4" s="27"/>
      <c r="O4" s="28" t="s">
        <v>217</v>
      </c>
      <c r="P4" s="27"/>
      <c r="Q4" s="28" t="s">
        <v>217</v>
      </c>
      <c r="R4" s="33"/>
      <c r="S4" s="34" t="s">
        <v>217</v>
      </c>
    </row>
    <row r="5" spans="1:19" ht="15" customHeight="1">
      <c r="A5" s="42" t="s">
        <v>152</v>
      </c>
      <c r="B5" s="46">
        <v>559</v>
      </c>
      <c r="C5" s="30">
        <v>11.7185862227999</v>
      </c>
      <c r="D5" s="47">
        <v>553</v>
      </c>
      <c r="E5" s="31">
        <v>11.8</v>
      </c>
      <c r="F5" s="46">
        <v>538</v>
      </c>
      <c r="G5" s="31">
        <v>11.5</v>
      </c>
      <c r="H5" s="46">
        <v>520</v>
      </c>
      <c r="I5" s="31">
        <f aca="true" t="shared" si="0" ref="I5:I16">ROUND(H5*1000/46375,1)</f>
        <v>11.2</v>
      </c>
      <c r="J5" s="46">
        <v>490</v>
      </c>
      <c r="K5" s="31">
        <f aca="true" t="shared" si="1" ref="K5:K16">ROUND(J5*1000/45995,1)</f>
        <v>10.7</v>
      </c>
      <c r="L5" s="46">
        <v>448</v>
      </c>
      <c r="M5" s="31">
        <f aca="true" t="shared" si="2" ref="M5:M16">ROUND(L5*1000/45508,1)</f>
        <v>9.8</v>
      </c>
      <c r="N5" s="46">
        <v>428</v>
      </c>
      <c r="O5" s="31">
        <f aca="true" t="shared" si="3" ref="O5:O16">ROUND(N5*1000/44962,1)</f>
        <v>9.5</v>
      </c>
      <c r="P5" s="46">
        <v>421</v>
      </c>
      <c r="Q5" s="31">
        <f aca="true" t="shared" si="4" ref="Q5:Q16">ROUND(P5*1000/44546,1)</f>
        <v>9.5</v>
      </c>
      <c r="R5" s="48">
        <v>414</v>
      </c>
      <c r="S5" s="49">
        <f aca="true" t="shared" si="5" ref="S5:S16">ROUND(R5*1000/44247,1)</f>
        <v>9.4</v>
      </c>
    </row>
    <row r="6" spans="1:19" ht="15" customHeight="1">
      <c r="A6" s="60" t="s">
        <v>212</v>
      </c>
      <c r="B6" s="50">
        <v>357</v>
      </c>
      <c r="C6" s="51">
        <v>7.483962936564505</v>
      </c>
      <c r="D6" s="35">
        <v>349</v>
      </c>
      <c r="E6" s="36">
        <v>7.4</v>
      </c>
      <c r="F6" s="50">
        <v>343</v>
      </c>
      <c r="G6" s="36">
        <v>7.4</v>
      </c>
      <c r="H6" s="50">
        <v>319</v>
      </c>
      <c r="I6" s="36">
        <f t="shared" si="0"/>
        <v>6.9</v>
      </c>
      <c r="J6" s="50">
        <v>296</v>
      </c>
      <c r="K6" s="36">
        <f t="shared" si="1"/>
        <v>6.4</v>
      </c>
      <c r="L6" s="50">
        <v>270</v>
      </c>
      <c r="M6" s="36">
        <f t="shared" si="2"/>
        <v>5.9</v>
      </c>
      <c r="N6" s="50">
        <v>253</v>
      </c>
      <c r="O6" s="36">
        <f t="shared" si="3"/>
        <v>5.6</v>
      </c>
      <c r="P6" s="50">
        <v>249</v>
      </c>
      <c r="Q6" s="36">
        <f t="shared" si="4"/>
        <v>5.6</v>
      </c>
      <c r="R6" s="52">
        <v>250</v>
      </c>
      <c r="S6" s="53">
        <f t="shared" si="5"/>
        <v>5.7</v>
      </c>
    </row>
    <row r="7" spans="1:19" ht="15" customHeight="1">
      <c r="A7" s="60" t="s">
        <v>213</v>
      </c>
      <c r="B7" s="50">
        <v>40</v>
      </c>
      <c r="C7" s="51">
        <v>0.8385392646010649</v>
      </c>
      <c r="D7" s="35">
        <v>36</v>
      </c>
      <c r="E7" s="36">
        <v>0.8</v>
      </c>
      <c r="F7" s="50">
        <v>26</v>
      </c>
      <c r="G7" s="36">
        <v>0.6</v>
      </c>
      <c r="H7" s="50">
        <v>27</v>
      </c>
      <c r="I7" s="36">
        <f t="shared" si="0"/>
        <v>0.6</v>
      </c>
      <c r="J7" s="50">
        <v>26</v>
      </c>
      <c r="K7" s="36">
        <f t="shared" si="1"/>
        <v>0.6</v>
      </c>
      <c r="L7" s="50">
        <v>27</v>
      </c>
      <c r="M7" s="36">
        <f t="shared" si="2"/>
        <v>0.6</v>
      </c>
      <c r="N7" s="50">
        <v>28</v>
      </c>
      <c r="O7" s="36">
        <f t="shared" si="3"/>
        <v>0.6</v>
      </c>
      <c r="P7" s="50">
        <v>24</v>
      </c>
      <c r="Q7" s="36">
        <f t="shared" si="4"/>
        <v>0.5</v>
      </c>
      <c r="R7" s="52">
        <v>18</v>
      </c>
      <c r="S7" s="53">
        <f t="shared" si="5"/>
        <v>0.4</v>
      </c>
    </row>
    <row r="8" spans="1:19" ht="15" customHeight="1">
      <c r="A8" s="60" t="s">
        <v>204</v>
      </c>
      <c r="B8" s="50">
        <v>54</v>
      </c>
      <c r="C8" s="51">
        <v>1.1320280072114377</v>
      </c>
      <c r="D8" s="35">
        <v>55</v>
      </c>
      <c r="E8" s="36">
        <v>1.2</v>
      </c>
      <c r="F8" s="50">
        <v>54</v>
      </c>
      <c r="G8" s="36">
        <v>1.2</v>
      </c>
      <c r="H8" s="50">
        <v>59</v>
      </c>
      <c r="I8" s="36">
        <f t="shared" si="0"/>
        <v>1.3</v>
      </c>
      <c r="J8" s="50">
        <v>64</v>
      </c>
      <c r="K8" s="36">
        <f t="shared" si="1"/>
        <v>1.4</v>
      </c>
      <c r="L8" s="50">
        <v>64</v>
      </c>
      <c r="M8" s="36">
        <f t="shared" si="2"/>
        <v>1.4</v>
      </c>
      <c r="N8" s="50">
        <v>64</v>
      </c>
      <c r="O8" s="36">
        <f t="shared" si="3"/>
        <v>1.4</v>
      </c>
      <c r="P8" s="50">
        <v>64</v>
      </c>
      <c r="Q8" s="36">
        <f t="shared" si="4"/>
        <v>1.4</v>
      </c>
      <c r="R8" s="52">
        <v>64</v>
      </c>
      <c r="S8" s="53">
        <f t="shared" si="5"/>
        <v>1.4</v>
      </c>
    </row>
    <row r="9" spans="1:19" ht="15" customHeight="1">
      <c r="A9" s="60" t="s">
        <v>214</v>
      </c>
      <c r="B9" s="50">
        <v>107</v>
      </c>
      <c r="C9" s="51">
        <v>2.2430925328078484</v>
      </c>
      <c r="D9" s="35">
        <v>112</v>
      </c>
      <c r="E9" s="36">
        <v>2.4</v>
      </c>
      <c r="F9" s="50">
        <v>114</v>
      </c>
      <c r="G9" s="36">
        <v>2.4</v>
      </c>
      <c r="H9" s="50">
        <v>114</v>
      </c>
      <c r="I9" s="36">
        <f t="shared" si="0"/>
        <v>2.5</v>
      </c>
      <c r="J9" s="50">
        <v>103</v>
      </c>
      <c r="K9" s="36">
        <f t="shared" si="1"/>
        <v>2.2</v>
      </c>
      <c r="L9" s="50">
        <v>86</v>
      </c>
      <c r="M9" s="36">
        <f t="shared" si="2"/>
        <v>1.9</v>
      </c>
      <c r="N9" s="50">
        <v>82</v>
      </c>
      <c r="O9" s="36">
        <f t="shared" si="3"/>
        <v>1.8</v>
      </c>
      <c r="P9" s="50">
        <v>83</v>
      </c>
      <c r="Q9" s="36">
        <f t="shared" si="4"/>
        <v>1.9</v>
      </c>
      <c r="R9" s="52">
        <v>81</v>
      </c>
      <c r="S9" s="53">
        <f t="shared" si="5"/>
        <v>1.8</v>
      </c>
    </row>
    <row r="10" spans="1:19" ht="15" customHeight="1">
      <c r="A10" s="60" t="s">
        <v>215</v>
      </c>
      <c r="B10" s="50">
        <v>1</v>
      </c>
      <c r="C10" s="51">
        <v>0.020963481615026622</v>
      </c>
      <c r="D10" s="35">
        <v>1</v>
      </c>
      <c r="E10" s="36">
        <v>0</v>
      </c>
      <c r="F10" s="50">
        <v>1</v>
      </c>
      <c r="G10" s="36">
        <v>0</v>
      </c>
      <c r="H10" s="50">
        <v>1</v>
      </c>
      <c r="I10" s="36">
        <f t="shared" si="0"/>
        <v>0</v>
      </c>
      <c r="J10" s="50">
        <v>1</v>
      </c>
      <c r="K10" s="36">
        <f t="shared" si="1"/>
        <v>0</v>
      </c>
      <c r="L10" s="50">
        <v>1</v>
      </c>
      <c r="M10" s="36">
        <f t="shared" si="2"/>
        <v>0</v>
      </c>
      <c r="N10" s="50">
        <v>1</v>
      </c>
      <c r="O10" s="36">
        <f t="shared" si="3"/>
        <v>0</v>
      </c>
      <c r="P10" s="50">
        <v>1</v>
      </c>
      <c r="Q10" s="36">
        <f t="shared" si="4"/>
        <v>0</v>
      </c>
      <c r="R10" s="52">
        <v>1</v>
      </c>
      <c r="S10" s="53">
        <f t="shared" si="5"/>
        <v>0</v>
      </c>
    </row>
    <row r="11" spans="1:19" ht="15" customHeight="1">
      <c r="A11" s="211" t="s">
        <v>15</v>
      </c>
      <c r="B11" s="50">
        <v>86</v>
      </c>
      <c r="C11" s="51">
        <v>1.8028594188922895</v>
      </c>
      <c r="D11" s="35">
        <v>77</v>
      </c>
      <c r="E11" s="36">
        <v>1.6</v>
      </c>
      <c r="F11" s="50">
        <v>69</v>
      </c>
      <c r="G11" s="36">
        <v>1.5</v>
      </c>
      <c r="H11" s="50">
        <v>73</v>
      </c>
      <c r="I11" s="36">
        <f t="shared" si="0"/>
        <v>1.6</v>
      </c>
      <c r="J11" s="50">
        <v>77</v>
      </c>
      <c r="K11" s="36">
        <f t="shared" si="1"/>
        <v>1.7</v>
      </c>
      <c r="L11" s="50">
        <v>61</v>
      </c>
      <c r="M11" s="36">
        <f t="shared" si="2"/>
        <v>1.3</v>
      </c>
      <c r="N11" s="50">
        <v>53</v>
      </c>
      <c r="O11" s="36">
        <f t="shared" si="3"/>
        <v>1.2</v>
      </c>
      <c r="P11" s="50">
        <v>52</v>
      </c>
      <c r="Q11" s="36">
        <f t="shared" si="4"/>
        <v>1.2</v>
      </c>
      <c r="R11" s="52">
        <v>46</v>
      </c>
      <c r="S11" s="53">
        <f t="shared" si="5"/>
        <v>1</v>
      </c>
    </row>
    <row r="12" spans="1:19" ht="15" customHeight="1">
      <c r="A12" s="60" t="s">
        <v>216</v>
      </c>
      <c r="B12" s="50">
        <v>23</v>
      </c>
      <c r="C12" s="51">
        <v>0.4821600771456124</v>
      </c>
      <c r="D12" s="35">
        <v>18</v>
      </c>
      <c r="E12" s="36">
        <v>0.4</v>
      </c>
      <c r="F12" s="50">
        <v>17</v>
      </c>
      <c r="G12" s="36">
        <v>0.4</v>
      </c>
      <c r="H12" s="50">
        <v>17</v>
      </c>
      <c r="I12" s="36">
        <f t="shared" si="0"/>
        <v>0.4</v>
      </c>
      <c r="J12" s="50">
        <v>17</v>
      </c>
      <c r="K12" s="36">
        <f t="shared" si="1"/>
        <v>0.4</v>
      </c>
      <c r="L12" s="50">
        <v>17</v>
      </c>
      <c r="M12" s="36">
        <f t="shared" si="2"/>
        <v>0.4</v>
      </c>
      <c r="N12" s="50">
        <v>15</v>
      </c>
      <c r="O12" s="36">
        <f t="shared" si="3"/>
        <v>0.3</v>
      </c>
      <c r="P12" s="50">
        <v>15</v>
      </c>
      <c r="Q12" s="36">
        <f t="shared" si="4"/>
        <v>0.3</v>
      </c>
      <c r="R12" s="52">
        <v>16</v>
      </c>
      <c r="S12" s="53">
        <f t="shared" si="5"/>
        <v>0.4</v>
      </c>
    </row>
    <row r="13" spans="1:19" ht="15" customHeight="1">
      <c r="A13" s="60" t="s">
        <v>213</v>
      </c>
      <c r="B13" s="50">
        <v>4</v>
      </c>
      <c r="C13" s="51">
        <v>0.08385392646010649</v>
      </c>
      <c r="D13" s="35">
        <v>4</v>
      </c>
      <c r="E13" s="36">
        <v>0.1</v>
      </c>
      <c r="F13" s="50">
        <v>4</v>
      </c>
      <c r="G13" s="36">
        <v>0.1</v>
      </c>
      <c r="H13" s="50">
        <v>2</v>
      </c>
      <c r="I13" s="36">
        <f t="shared" si="0"/>
        <v>0</v>
      </c>
      <c r="J13" s="50">
        <v>0</v>
      </c>
      <c r="K13" s="36">
        <f t="shared" si="1"/>
        <v>0</v>
      </c>
      <c r="L13" s="50">
        <v>0</v>
      </c>
      <c r="M13" s="36">
        <f t="shared" si="2"/>
        <v>0</v>
      </c>
      <c r="N13" s="50">
        <v>0</v>
      </c>
      <c r="O13" s="36">
        <f t="shared" si="3"/>
        <v>0</v>
      </c>
      <c r="P13" s="50">
        <v>0</v>
      </c>
      <c r="Q13" s="36">
        <f t="shared" si="4"/>
        <v>0</v>
      </c>
      <c r="R13" s="52">
        <v>0</v>
      </c>
      <c r="S13" s="53">
        <f t="shared" si="5"/>
        <v>0</v>
      </c>
    </row>
    <row r="14" spans="1:19" ht="15" customHeight="1">
      <c r="A14" s="60" t="s">
        <v>16</v>
      </c>
      <c r="B14" s="50">
        <v>24</v>
      </c>
      <c r="C14" s="51">
        <v>0.503123558760639</v>
      </c>
      <c r="D14" s="35">
        <v>20</v>
      </c>
      <c r="E14" s="36">
        <v>0.4</v>
      </c>
      <c r="F14" s="50">
        <v>16</v>
      </c>
      <c r="G14" s="36">
        <v>0.3</v>
      </c>
      <c r="H14" s="50">
        <v>11</v>
      </c>
      <c r="I14" s="36">
        <f t="shared" si="0"/>
        <v>0.2</v>
      </c>
      <c r="J14" s="50">
        <v>9</v>
      </c>
      <c r="K14" s="36">
        <f t="shared" si="1"/>
        <v>0.2</v>
      </c>
      <c r="L14" s="50">
        <v>6</v>
      </c>
      <c r="M14" s="36">
        <f t="shared" si="2"/>
        <v>0.1</v>
      </c>
      <c r="N14" s="50">
        <v>6</v>
      </c>
      <c r="O14" s="36">
        <f t="shared" si="3"/>
        <v>0.1</v>
      </c>
      <c r="P14" s="50">
        <v>6</v>
      </c>
      <c r="Q14" s="36">
        <f t="shared" si="4"/>
        <v>0.1</v>
      </c>
      <c r="R14" s="52">
        <v>5</v>
      </c>
      <c r="S14" s="53">
        <f t="shared" si="5"/>
        <v>0.1</v>
      </c>
    </row>
    <row r="15" spans="1:19" ht="15" customHeight="1">
      <c r="A15" s="60" t="s">
        <v>17</v>
      </c>
      <c r="B15" s="50">
        <v>35</v>
      </c>
      <c r="C15" s="51">
        <v>0.7337218565259318</v>
      </c>
      <c r="D15" s="35">
        <v>35</v>
      </c>
      <c r="E15" s="36">
        <v>0.7</v>
      </c>
      <c r="F15" s="50">
        <v>32</v>
      </c>
      <c r="G15" s="36">
        <v>0.7</v>
      </c>
      <c r="H15" s="50">
        <v>43</v>
      </c>
      <c r="I15" s="36">
        <f t="shared" si="0"/>
        <v>0.9</v>
      </c>
      <c r="J15" s="50">
        <v>51</v>
      </c>
      <c r="K15" s="36">
        <f t="shared" si="1"/>
        <v>1.1</v>
      </c>
      <c r="L15" s="50">
        <v>38</v>
      </c>
      <c r="M15" s="36">
        <f t="shared" si="2"/>
        <v>0.8</v>
      </c>
      <c r="N15" s="50">
        <v>32</v>
      </c>
      <c r="O15" s="36">
        <f t="shared" si="3"/>
        <v>0.7</v>
      </c>
      <c r="P15" s="50">
        <v>31</v>
      </c>
      <c r="Q15" s="36">
        <f t="shared" si="4"/>
        <v>0.7</v>
      </c>
      <c r="R15" s="52">
        <v>25</v>
      </c>
      <c r="S15" s="53">
        <f t="shared" si="5"/>
        <v>0.6</v>
      </c>
    </row>
    <row r="16" spans="1:19" ht="15" customHeight="1" thickBot="1">
      <c r="A16" s="212" t="s">
        <v>3</v>
      </c>
      <c r="B16" s="54">
        <v>645</v>
      </c>
      <c r="C16" s="55">
        <v>13.521445641692171</v>
      </c>
      <c r="D16" s="56">
        <v>630</v>
      </c>
      <c r="E16" s="57">
        <v>13.4</v>
      </c>
      <c r="F16" s="54">
        <v>607</v>
      </c>
      <c r="G16" s="57">
        <v>13</v>
      </c>
      <c r="H16" s="54">
        <v>593</v>
      </c>
      <c r="I16" s="57">
        <f t="shared" si="0"/>
        <v>12.8</v>
      </c>
      <c r="J16" s="54">
        <v>567</v>
      </c>
      <c r="K16" s="57">
        <f t="shared" si="1"/>
        <v>12.3</v>
      </c>
      <c r="L16" s="54">
        <v>509</v>
      </c>
      <c r="M16" s="57">
        <f t="shared" si="2"/>
        <v>11.2</v>
      </c>
      <c r="N16" s="54">
        <v>481</v>
      </c>
      <c r="O16" s="57">
        <f t="shared" si="3"/>
        <v>10.7</v>
      </c>
      <c r="P16" s="54">
        <v>473</v>
      </c>
      <c r="Q16" s="57">
        <f t="shared" si="4"/>
        <v>10.6</v>
      </c>
      <c r="R16" s="58">
        <v>460</v>
      </c>
      <c r="S16" s="59">
        <f t="shared" si="5"/>
        <v>10.4</v>
      </c>
    </row>
    <row r="17" spans="1:3" s="43" customFormat="1" ht="15" customHeight="1">
      <c r="A17" s="43" t="s">
        <v>18</v>
      </c>
      <c r="B17" s="44"/>
      <c r="C17" s="45"/>
    </row>
    <row r="18" spans="2:7" ht="15" customHeight="1" hidden="1">
      <c r="B18" s="334" t="s">
        <v>196</v>
      </c>
      <c r="C18" s="335">
        <v>45995</v>
      </c>
      <c r="D18" s="334" t="s">
        <v>195</v>
      </c>
      <c r="E18" s="335">
        <v>45508</v>
      </c>
      <c r="F18" s="334" t="s">
        <v>194</v>
      </c>
      <c r="G18" s="335">
        <v>44962</v>
      </c>
    </row>
    <row r="19" spans="2:5" ht="15" customHeight="1" hidden="1">
      <c r="B19" s="334" t="s">
        <v>193</v>
      </c>
      <c r="C19" s="335">
        <v>44546</v>
      </c>
      <c r="D19" s="334" t="s">
        <v>192</v>
      </c>
      <c r="E19" s="335">
        <v>44247</v>
      </c>
    </row>
  </sheetData>
  <sheetProtection/>
  <mergeCells count="11">
    <mergeCell ref="A3:A4"/>
    <mergeCell ref="B3:C3"/>
    <mergeCell ref="H3:I3"/>
    <mergeCell ref="B2:C2"/>
    <mergeCell ref="R3:S3"/>
    <mergeCell ref="P3:Q3"/>
    <mergeCell ref="N3:O3"/>
    <mergeCell ref="D3:E3"/>
    <mergeCell ref="J3:K3"/>
    <mergeCell ref="L3:M3"/>
    <mergeCell ref="F3:G3"/>
  </mergeCells>
  <hyperlinks>
    <hyperlink ref="S1" location="index!R1C1" tooltip="戻る" display="戻る"/>
    <hyperlink ref="M1" location="index!R1C1" tooltip="戻る" display="戻る"/>
    <hyperlink ref="G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12"/>
  <sheetViews>
    <sheetView showGridLines="0" zoomScaleSheetLayoutView="75" workbookViewId="0" topLeftCell="A1">
      <pane xSplit="9" ySplit="1" topLeftCell="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0.875" style="62" customWidth="1"/>
    <col min="2" max="2" width="3.625" style="62" customWidth="1"/>
    <col min="3" max="4" width="2.625" style="62" customWidth="1"/>
    <col min="5" max="5" width="3.625" style="62" customWidth="1"/>
    <col min="6" max="7" width="2.625" style="62" customWidth="1"/>
    <col min="8" max="8" width="16.375" style="70" bestFit="1" customWidth="1"/>
    <col min="9" max="9" width="3.75390625" style="62" bestFit="1" customWidth="1"/>
    <col min="10" max="10" width="2.625" style="62" customWidth="1"/>
    <col min="11" max="11" width="18.625" style="63" customWidth="1"/>
    <col min="12" max="12" width="4.625" style="64" customWidth="1"/>
    <col min="13" max="13" width="18.625" style="63" customWidth="1"/>
    <col min="14" max="14" width="4.625" style="64" customWidth="1"/>
    <col min="15" max="15" width="18.625" style="61" customWidth="1"/>
    <col min="16" max="16" width="4.625" style="64" customWidth="1"/>
    <col min="17" max="17" width="0.875" style="64" customWidth="1"/>
    <col min="18" max="16384" width="9.00390625" style="62" customWidth="1"/>
  </cols>
  <sheetData>
    <row r="1" spans="2:16" ht="15" customHeight="1">
      <c r="B1" s="189" t="s">
        <v>266</v>
      </c>
      <c r="C1" s="61"/>
      <c r="D1" s="61"/>
      <c r="E1" s="61"/>
      <c r="F1" s="61"/>
      <c r="G1" s="61"/>
      <c r="H1" s="61"/>
      <c r="P1" s="333" t="s">
        <v>282</v>
      </c>
    </row>
    <row r="2" spans="2:13" ht="15" customHeight="1" thickBot="1">
      <c r="B2" s="65"/>
      <c r="C2" s="65"/>
      <c r="D2" s="65"/>
      <c r="E2" s="65"/>
      <c r="F2" s="65"/>
      <c r="G2" s="65"/>
      <c r="H2" s="65"/>
      <c r="K2" s="254"/>
      <c r="L2" s="254"/>
      <c r="M2" s="254"/>
    </row>
    <row r="3" spans="2:9" ht="15" customHeight="1" thickTop="1">
      <c r="B3" s="265" t="s">
        <v>38</v>
      </c>
      <c r="C3" s="266"/>
      <c r="D3" s="266"/>
      <c r="E3" s="267"/>
      <c r="H3" s="271" t="s">
        <v>19</v>
      </c>
      <c r="I3" s="273">
        <v>5</v>
      </c>
    </row>
    <row r="4" spans="2:10" ht="15" customHeight="1" thickBot="1">
      <c r="B4" s="268"/>
      <c r="C4" s="269"/>
      <c r="D4" s="269"/>
      <c r="E4" s="270"/>
      <c r="F4" s="67"/>
      <c r="G4" s="67"/>
      <c r="H4" s="272"/>
      <c r="I4" s="274"/>
      <c r="J4" s="68"/>
    </row>
    <row r="5" spans="2:10" ht="15" customHeight="1" thickBot="1" thickTop="1">
      <c r="B5" s="69"/>
      <c r="C5" s="69"/>
      <c r="D5" s="69"/>
      <c r="E5" s="69"/>
      <c r="I5" s="66"/>
      <c r="J5" s="68"/>
    </row>
    <row r="6" spans="6:17" ht="15" customHeight="1" thickBot="1" thickTop="1">
      <c r="F6" s="65"/>
      <c r="G6" s="65"/>
      <c r="H6" s="279" t="s">
        <v>39</v>
      </c>
      <c r="I6" s="286">
        <v>17</v>
      </c>
      <c r="K6" s="71" t="s">
        <v>40</v>
      </c>
      <c r="L6" s="72">
        <v>7</v>
      </c>
      <c r="M6" s="73" t="s">
        <v>179</v>
      </c>
      <c r="N6" s="74">
        <v>4</v>
      </c>
      <c r="O6" s="191" t="s">
        <v>180</v>
      </c>
      <c r="P6" s="75">
        <v>2</v>
      </c>
      <c r="Q6" s="63"/>
    </row>
    <row r="7" spans="6:16" ht="15" customHeight="1" thickBot="1">
      <c r="F7" s="65"/>
      <c r="G7" s="76"/>
      <c r="H7" s="280"/>
      <c r="I7" s="287"/>
      <c r="J7" s="77"/>
      <c r="K7" s="71" t="s">
        <v>41</v>
      </c>
      <c r="L7" s="72">
        <v>7</v>
      </c>
      <c r="M7" s="73" t="s">
        <v>42</v>
      </c>
      <c r="N7" s="75">
        <v>2</v>
      </c>
      <c r="O7" s="191" t="s">
        <v>43</v>
      </c>
      <c r="P7" s="75">
        <v>3</v>
      </c>
    </row>
    <row r="8" spans="6:14" ht="15" customHeight="1" thickBot="1" thickTop="1">
      <c r="F8" s="78"/>
      <c r="G8" s="65"/>
      <c r="H8" s="79"/>
      <c r="K8" s="80" t="s">
        <v>44</v>
      </c>
      <c r="L8" s="81">
        <v>2</v>
      </c>
      <c r="M8" s="68"/>
      <c r="N8" s="82"/>
    </row>
    <row r="9" spans="6:12" ht="15" customHeight="1">
      <c r="F9" s="78"/>
      <c r="G9" s="65"/>
      <c r="H9" s="62"/>
      <c r="K9" s="83"/>
      <c r="L9" s="84">
        <v>16</v>
      </c>
    </row>
    <row r="10" spans="6:8" ht="15" customHeight="1" thickBot="1">
      <c r="F10" s="78"/>
      <c r="G10" s="65"/>
      <c r="H10" s="65"/>
    </row>
    <row r="11" spans="6:16" ht="15" customHeight="1" thickTop="1">
      <c r="F11" s="85"/>
      <c r="H11" s="279" t="s">
        <v>45</v>
      </c>
      <c r="I11" s="286">
        <v>48</v>
      </c>
      <c r="K11" s="294" t="s">
        <v>20</v>
      </c>
      <c r="L11" s="296">
        <v>9</v>
      </c>
      <c r="M11" s="91" t="s">
        <v>197</v>
      </c>
      <c r="N11" s="75">
        <v>2</v>
      </c>
      <c r="O11" s="194" t="s">
        <v>46</v>
      </c>
      <c r="P11" s="75">
        <v>2</v>
      </c>
    </row>
    <row r="12" spans="6:17" ht="15" customHeight="1" thickBot="1">
      <c r="F12" s="85"/>
      <c r="G12" s="67"/>
      <c r="H12" s="280"/>
      <c r="I12" s="287"/>
      <c r="J12" s="67"/>
      <c r="K12" s="295"/>
      <c r="L12" s="297"/>
      <c r="M12" s="223" t="s">
        <v>133</v>
      </c>
      <c r="N12" s="75">
        <v>4</v>
      </c>
      <c r="O12" s="192"/>
      <c r="P12" s="79"/>
      <c r="Q12" s="62"/>
    </row>
    <row r="13" spans="6:16" ht="15" customHeight="1" thickBot="1" thickTop="1">
      <c r="F13" s="85"/>
      <c r="G13" s="232"/>
      <c r="H13" s="233"/>
      <c r="I13" s="233"/>
      <c r="J13" s="95"/>
      <c r="K13" s="224" t="s">
        <v>47</v>
      </c>
      <c r="L13" s="225">
        <v>12</v>
      </c>
      <c r="M13" s="91" t="s">
        <v>48</v>
      </c>
      <c r="N13" s="75">
        <v>5</v>
      </c>
      <c r="O13" s="194" t="s">
        <v>49</v>
      </c>
      <c r="P13" s="75">
        <v>5</v>
      </c>
    </row>
    <row r="14" spans="6:16" ht="15" customHeight="1" thickBot="1">
      <c r="F14" s="85"/>
      <c r="G14" s="92"/>
      <c r="H14" s="83"/>
      <c r="I14" s="83"/>
      <c r="J14" s="95"/>
      <c r="K14" s="86" t="s">
        <v>50</v>
      </c>
      <c r="L14" s="87">
        <v>8</v>
      </c>
      <c r="M14" s="73" t="s">
        <v>135</v>
      </c>
      <c r="N14" s="75">
        <v>5</v>
      </c>
      <c r="O14" s="191" t="s">
        <v>136</v>
      </c>
      <c r="P14" s="75">
        <v>2</v>
      </c>
    </row>
    <row r="15" spans="2:16" ht="15" customHeight="1" thickBot="1">
      <c r="B15" s="83"/>
      <c r="C15" s="83"/>
      <c r="D15" s="83"/>
      <c r="E15" s="83"/>
      <c r="F15" s="85"/>
      <c r="H15" s="83"/>
      <c r="I15" s="83"/>
      <c r="J15" s="92"/>
      <c r="K15" s="97" t="s">
        <v>51</v>
      </c>
      <c r="L15" s="87">
        <v>6</v>
      </c>
      <c r="M15" s="62"/>
      <c r="O15" s="192"/>
      <c r="P15" s="79"/>
    </row>
    <row r="16" spans="6:16" ht="15" customHeight="1">
      <c r="F16" s="85"/>
      <c r="G16" s="83"/>
      <c r="H16" s="83"/>
      <c r="I16" s="83"/>
      <c r="J16" s="92"/>
      <c r="K16" s="294" t="s">
        <v>52</v>
      </c>
      <c r="L16" s="296">
        <v>12</v>
      </c>
      <c r="M16" s="91" t="s">
        <v>53</v>
      </c>
      <c r="N16" s="75">
        <v>4</v>
      </c>
      <c r="O16" s="191" t="s">
        <v>54</v>
      </c>
      <c r="P16" s="75">
        <v>2</v>
      </c>
    </row>
    <row r="17" spans="6:16" ht="15" customHeight="1" thickBot="1">
      <c r="F17" s="85"/>
      <c r="G17" s="83"/>
      <c r="H17" s="83"/>
      <c r="I17" s="83"/>
      <c r="J17" s="92"/>
      <c r="K17" s="256"/>
      <c r="L17" s="258"/>
      <c r="M17" s="191" t="s">
        <v>55</v>
      </c>
      <c r="N17" s="75">
        <v>5</v>
      </c>
      <c r="O17" s="192"/>
      <c r="P17" s="79"/>
    </row>
    <row r="18" spans="6:13" ht="15" customHeight="1">
      <c r="F18" s="85"/>
      <c r="G18" s="92"/>
      <c r="H18" s="100"/>
      <c r="I18" s="94"/>
      <c r="J18" s="83"/>
      <c r="K18" s="62"/>
      <c r="L18" s="64">
        <f>SUM(L11:L16)</f>
        <v>47</v>
      </c>
      <c r="M18" s="62"/>
    </row>
    <row r="19" spans="2:13" ht="15" customHeight="1" thickBot="1">
      <c r="B19" s="83"/>
      <c r="C19" s="83"/>
      <c r="D19" s="83"/>
      <c r="E19" s="83"/>
      <c r="F19" s="85"/>
      <c r="G19" s="83"/>
      <c r="H19" s="79"/>
      <c r="I19" s="83"/>
      <c r="J19" s="92"/>
      <c r="K19" s="96"/>
      <c r="M19" s="62"/>
    </row>
    <row r="20" spans="2:16" ht="15" customHeight="1" thickTop="1">
      <c r="B20" s="259" t="s">
        <v>227</v>
      </c>
      <c r="E20" s="259" t="s">
        <v>228</v>
      </c>
      <c r="F20" s="85"/>
      <c r="G20" s="83"/>
      <c r="H20" s="271" t="s">
        <v>56</v>
      </c>
      <c r="I20" s="273">
        <v>64</v>
      </c>
      <c r="J20" s="83"/>
      <c r="K20" s="283" t="s">
        <v>137</v>
      </c>
      <c r="L20" s="275">
        <v>24</v>
      </c>
      <c r="M20" s="105" t="s">
        <v>57</v>
      </c>
      <c r="N20" s="106">
        <v>9</v>
      </c>
      <c r="O20" s="108" t="s">
        <v>58</v>
      </c>
      <c r="P20" s="110">
        <v>2</v>
      </c>
    </row>
    <row r="21" spans="2:17" ht="15" customHeight="1" thickBot="1">
      <c r="B21" s="260"/>
      <c r="E21" s="260"/>
      <c r="F21" s="85"/>
      <c r="G21" s="89"/>
      <c r="H21" s="272"/>
      <c r="I21" s="274"/>
      <c r="J21" s="107"/>
      <c r="K21" s="284"/>
      <c r="L21" s="276"/>
      <c r="M21" s="108" t="s">
        <v>59</v>
      </c>
      <c r="N21" s="110">
        <v>3</v>
      </c>
      <c r="O21" s="111" t="s">
        <v>60</v>
      </c>
      <c r="P21" s="110">
        <v>2</v>
      </c>
      <c r="Q21" s="62"/>
    </row>
    <row r="22" spans="2:16" ht="15" customHeight="1" thickBot="1" thickTop="1">
      <c r="B22" s="260"/>
      <c r="E22" s="260"/>
      <c r="F22" s="85"/>
      <c r="G22" s="92"/>
      <c r="H22" s="93" t="s">
        <v>134</v>
      </c>
      <c r="I22" s="94">
        <v>1</v>
      </c>
      <c r="J22" s="92"/>
      <c r="K22" s="285"/>
      <c r="L22" s="277"/>
      <c r="M22" s="108" t="s">
        <v>61</v>
      </c>
      <c r="N22" s="74">
        <v>4</v>
      </c>
      <c r="O22" s="109" t="s">
        <v>62</v>
      </c>
      <c r="P22" s="110">
        <v>3</v>
      </c>
    </row>
    <row r="23" spans="2:16" ht="15" customHeight="1" thickBot="1">
      <c r="B23" s="260"/>
      <c r="E23" s="260"/>
      <c r="F23" s="85"/>
      <c r="G23" s="92"/>
      <c r="I23" s="66"/>
      <c r="J23" s="92"/>
      <c r="K23" s="86" t="s">
        <v>64</v>
      </c>
      <c r="L23" s="87">
        <v>7</v>
      </c>
      <c r="M23" s="114" t="s">
        <v>65</v>
      </c>
      <c r="N23" s="115">
        <v>3</v>
      </c>
      <c r="O23" s="109" t="s">
        <v>66</v>
      </c>
      <c r="P23" s="115">
        <v>3</v>
      </c>
    </row>
    <row r="24" spans="2:15" ht="15" customHeight="1" thickBot="1">
      <c r="B24" s="260"/>
      <c r="E24" s="260"/>
      <c r="F24" s="85"/>
      <c r="G24" s="92"/>
      <c r="I24" s="66"/>
      <c r="J24" s="92"/>
      <c r="K24" s="117" t="s">
        <v>21</v>
      </c>
      <c r="L24" s="118">
        <v>1</v>
      </c>
      <c r="M24" s="68"/>
      <c r="O24" s="190"/>
    </row>
    <row r="25" spans="2:17" ht="15" customHeight="1" thickBot="1">
      <c r="B25" s="260"/>
      <c r="E25" s="260"/>
      <c r="F25" s="85"/>
      <c r="G25" s="83"/>
      <c r="H25" s="79"/>
      <c r="I25" s="83"/>
      <c r="J25" s="83"/>
      <c r="K25" s="119" t="s">
        <v>63</v>
      </c>
      <c r="L25" s="121">
        <v>5</v>
      </c>
      <c r="M25" s="114" t="s">
        <v>138</v>
      </c>
      <c r="N25" s="115">
        <v>2</v>
      </c>
      <c r="O25" s="109" t="s">
        <v>139</v>
      </c>
      <c r="P25" s="115">
        <v>2</v>
      </c>
      <c r="Q25" s="62"/>
    </row>
    <row r="26" spans="2:17" ht="15" customHeight="1">
      <c r="B26" s="260"/>
      <c r="E26" s="260"/>
      <c r="F26" s="85"/>
      <c r="G26" s="83"/>
      <c r="H26" s="79"/>
      <c r="I26" s="83"/>
      <c r="J26" s="83"/>
      <c r="K26" s="278" t="s">
        <v>154</v>
      </c>
      <c r="L26" s="217">
        <v>18</v>
      </c>
      <c r="M26" s="114" t="s">
        <v>155</v>
      </c>
      <c r="N26" s="115">
        <v>2</v>
      </c>
      <c r="O26" s="109" t="s">
        <v>156</v>
      </c>
      <c r="P26" s="115">
        <v>2</v>
      </c>
      <c r="Q26" s="62"/>
    </row>
    <row r="27" spans="2:17" ht="15" customHeight="1">
      <c r="B27" s="260"/>
      <c r="E27" s="260"/>
      <c r="F27" s="85"/>
      <c r="G27" s="83"/>
      <c r="H27" s="79"/>
      <c r="I27" s="83"/>
      <c r="J27" s="83"/>
      <c r="K27" s="291"/>
      <c r="L27" s="292"/>
      <c r="M27" s="114" t="s">
        <v>157</v>
      </c>
      <c r="N27" s="115">
        <v>2</v>
      </c>
      <c r="O27" s="109" t="s">
        <v>270</v>
      </c>
      <c r="P27" s="115">
        <v>5</v>
      </c>
      <c r="Q27" s="62"/>
    </row>
    <row r="28" spans="2:17" ht="15" customHeight="1" thickBot="1">
      <c r="B28" s="260"/>
      <c r="E28" s="260"/>
      <c r="F28" s="85"/>
      <c r="G28" s="83"/>
      <c r="H28" s="79"/>
      <c r="I28" s="83"/>
      <c r="J28" s="83"/>
      <c r="K28" s="256"/>
      <c r="L28" s="293"/>
      <c r="M28" s="109" t="s">
        <v>271</v>
      </c>
      <c r="N28" s="115">
        <v>5</v>
      </c>
      <c r="Q28" s="62"/>
    </row>
    <row r="29" spans="2:16" ht="15" customHeight="1">
      <c r="B29" s="260"/>
      <c r="E29" s="260"/>
      <c r="F29" s="85"/>
      <c r="G29" s="83"/>
      <c r="H29" s="83"/>
      <c r="I29" s="83"/>
      <c r="J29" s="83"/>
      <c r="K29" s="288" t="s">
        <v>267</v>
      </c>
      <c r="L29" s="275">
        <v>7</v>
      </c>
      <c r="M29" s="124" t="s">
        <v>67</v>
      </c>
      <c r="N29" s="115">
        <v>2</v>
      </c>
      <c r="O29" s="62"/>
      <c r="P29" s="62"/>
    </row>
    <row r="30" spans="2:14" ht="15" customHeight="1">
      <c r="B30" s="260"/>
      <c r="E30" s="260"/>
      <c r="F30" s="85"/>
      <c r="G30" s="83"/>
      <c r="H30" s="83"/>
      <c r="I30" s="83"/>
      <c r="J30" s="83"/>
      <c r="K30" s="289"/>
      <c r="L30" s="276"/>
      <c r="M30" s="109" t="s">
        <v>68</v>
      </c>
      <c r="N30" s="115">
        <v>2</v>
      </c>
    </row>
    <row r="31" spans="2:16" ht="15" customHeight="1" thickBot="1">
      <c r="B31" s="260"/>
      <c r="E31" s="260"/>
      <c r="F31" s="85"/>
      <c r="G31" s="83"/>
      <c r="H31" s="83"/>
      <c r="I31" s="83"/>
      <c r="J31" s="83"/>
      <c r="K31" s="290"/>
      <c r="L31" s="277"/>
      <c r="M31" s="125" t="s">
        <v>140</v>
      </c>
      <c r="N31" s="115">
        <v>1</v>
      </c>
      <c r="O31" s="190"/>
      <c r="P31" s="79"/>
    </row>
    <row r="32" spans="2:15" ht="15" customHeight="1">
      <c r="B32" s="260"/>
      <c r="E32" s="260"/>
      <c r="F32" s="126"/>
      <c r="G32" s="83"/>
      <c r="H32" s="83"/>
      <c r="I32" s="83"/>
      <c r="J32" s="83"/>
      <c r="L32" s="64">
        <f>SUM(L20:L31)</f>
        <v>62</v>
      </c>
      <c r="O32" s="153"/>
    </row>
    <row r="33" spans="2:15" ht="15" customHeight="1" thickBot="1">
      <c r="B33" s="260"/>
      <c r="C33" s="126"/>
      <c r="D33" s="126"/>
      <c r="E33" s="260"/>
      <c r="F33" s="85"/>
      <c r="G33" s="83"/>
      <c r="H33" s="83"/>
      <c r="I33" s="83"/>
      <c r="J33" s="83"/>
      <c r="O33" s="153"/>
    </row>
    <row r="34" spans="2:16" ht="15" customHeight="1" thickBot="1" thickTop="1">
      <c r="B34" s="260"/>
      <c r="C34" s="127"/>
      <c r="E34" s="260"/>
      <c r="F34" s="85"/>
      <c r="H34" s="281" t="s">
        <v>268</v>
      </c>
      <c r="I34" s="273">
        <v>65</v>
      </c>
      <c r="J34" s="66"/>
      <c r="K34" s="117" t="s">
        <v>69</v>
      </c>
      <c r="L34" s="118">
        <v>6</v>
      </c>
      <c r="M34" s="88" t="s">
        <v>138</v>
      </c>
      <c r="N34" s="115">
        <v>2</v>
      </c>
      <c r="O34" s="109" t="s">
        <v>158</v>
      </c>
      <c r="P34" s="75">
        <v>2</v>
      </c>
    </row>
    <row r="35" spans="2:17" ht="15" customHeight="1" thickBot="1">
      <c r="B35" s="260"/>
      <c r="C35" s="127"/>
      <c r="E35" s="260"/>
      <c r="F35" s="85"/>
      <c r="G35" s="89"/>
      <c r="H35" s="282"/>
      <c r="I35" s="274"/>
      <c r="J35" s="90"/>
      <c r="K35" s="278" t="s">
        <v>70</v>
      </c>
      <c r="L35" s="217">
        <v>14</v>
      </c>
      <c r="M35" s="91" t="s">
        <v>71</v>
      </c>
      <c r="N35" s="75">
        <v>2</v>
      </c>
      <c r="O35" s="191" t="s">
        <v>72</v>
      </c>
      <c r="P35" s="75">
        <v>6</v>
      </c>
      <c r="Q35" s="79"/>
    </row>
    <row r="36" spans="2:17" ht="15" customHeight="1" thickBot="1" thickTop="1">
      <c r="B36" s="260"/>
      <c r="C36" s="85"/>
      <c r="E36" s="260"/>
      <c r="F36" s="85"/>
      <c r="G36" s="92"/>
      <c r="H36" s="79" t="s">
        <v>181</v>
      </c>
      <c r="I36" s="131">
        <v>1</v>
      </c>
      <c r="J36" s="92"/>
      <c r="K36" s="253"/>
      <c r="L36" s="209"/>
      <c r="M36" s="142" t="s">
        <v>141</v>
      </c>
      <c r="N36" s="115">
        <v>5</v>
      </c>
      <c r="O36" s="96"/>
      <c r="P36" s="79"/>
      <c r="Q36" s="62"/>
    </row>
    <row r="37" spans="2:17" ht="15" customHeight="1">
      <c r="B37" s="260"/>
      <c r="C37" s="129"/>
      <c r="D37" s="130"/>
      <c r="E37" s="260"/>
      <c r="F37" s="85"/>
      <c r="G37" s="83"/>
      <c r="H37" s="62"/>
      <c r="J37" s="83"/>
      <c r="K37" s="294" t="s">
        <v>79</v>
      </c>
      <c r="L37" s="296">
        <v>18</v>
      </c>
      <c r="M37" s="114" t="s">
        <v>142</v>
      </c>
      <c r="N37" s="115">
        <v>5</v>
      </c>
      <c r="O37" s="142" t="s">
        <v>80</v>
      </c>
      <c r="P37" s="115">
        <v>5</v>
      </c>
      <c r="Q37" s="62"/>
    </row>
    <row r="38" spans="2:16" ht="15" customHeight="1" thickBot="1">
      <c r="B38" s="260"/>
      <c r="C38" s="129"/>
      <c r="D38" s="130"/>
      <c r="E38" s="260"/>
      <c r="F38" s="85"/>
      <c r="G38" s="83"/>
      <c r="H38" s="79"/>
      <c r="I38" s="131"/>
      <c r="J38" s="83"/>
      <c r="K38" s="295"/>
      <c r="L38" s="297"/>
      <c r="M38" s="193" t="s">
        <v>81</v>
      </c>
      <c r="N38" s="115">
        <v>5</v>
      </c>
      <c r="O38" s="125" t="s">
        <v>82</v>
      </c>
      <c r="P38" s="115">
        <v>2</v>
      </c>
    </row>
    <row r="39" spans="2:16" ht="15" customHeight="1" thickBot="1">
      <c r="B39" s="260"/>
      <c r="C39" s="129"/>
      <c r="D39" s="130"/>
      <c r="E39" s="260"/>
      <c r="F39" s="85"/>
      <c r="G39" s="83"/>
      <c r="H39" s="79"/>
      <c r="I39" s="83"/>
      <c r="J39" s="83"/>
      <c r="K39" s="102" t="s">
        <v>269</v>
      </c>
      <c r="L39" s="104">
        <v>3</v>
      </c>
      <c r="M39" s="68"/>
      <c r="O39" s="190"/>
      <c r="P39" s="79"/>
    </row>
    <row r="40" spans="2:17" ht="15" customHeight="1" thickBot="1">
      <c r="B40" s="260"/>
      <c r="C40" s="129"/>
      <c r="D40" s="130"/>
      <c r="E40" s="260"/>
      <c r="F40" s="85"/>
      <c r="G40" s="83"/>
      <c r="H40" s="79"/>
      <c r="I40" s="83"/>
      <c r="J40" s="83"/>
      <c r="K40" s="117" t="s">
        <v>22</v>
      </c>
      <c r="L40" s="118">
        <v>2</v>
      </c>
      <c r="M40" s="68"/>
      <c r="O40" s="190"/>
      <c r="P40" s="79"/>
      <c r="Q40" s="84"/>
    </row>
    <row r="41" spans="2:17" ht="15" customHeight="1" thickBot="1">
      <c r="B41" s="260"/>
      <c r="C41" s="129"/>
      <c r="D41" s="130"/>
      <c r="E41" s="260"/>
      <c r="F41" s="85"/>
      <c r="H41" s="79"/>
      <c r="I41" s="131"/>
      <c r="J41" s="131"/>
      <c r="K41" s="112" t="s">
        <v>83</v>
      </c>
      <c r="L41" s="113">
        <v>3</v>
      </c>
      <c r="M41" s="68"/>
      <c r="N41" s="123"/>
      <c r="O41" s="190"/>
      <c r="P41" s="84"/>
      <c r="Q41" s="84"/>
    </row>
    <row r="42" spans="2:17" ht="15" customHeight="1" thickBot="1">
      <c r="B42" s="261"/>
      <c r="C42" s="129"/>
      <c r="E42" s="261"/>
      <c r="F42" s="85"/>
      <c r="H42" s="79"/>
      <c r="I42" s="131"/>
      <c r="J42" s="131"/>
      <c r="K42" s="86" t="s">
        <v>84</v>
      </c>
      <c r="L42" s="87">
        <v>17</v>
      </c>
      <c r="M42" s="91" t="s">
        <v>85</v>
      </c>
      <c r="N42" s="75">
        <v>4</v>
      </c>
      <c r="O42" s="194" t="s">
        <v>86</v>
      </c>
      <c r="P42" s="75">
        <v>12</v>
      </c>
      <c r="Q42" s="84"/>
    </row>
    <row r="43" spans="3:17" ht="15" customHeight="1">
      <c r="C43" s="85"/>
      <c r="E43" s="130"/>
      <c r="F43" s="85"/>
      <c r="H43" s="79"/>
      <c r="I43" s="131"/>
      <c r="J43" s="131"/>
      <c r="K43" s="103"/>
      <c r="L43" s="133">
        <f>SUM(L34:L42)</f>
        <v>63</v>
      </c>
      <c r="M43" s="83"/>
      <c r="N43" s="84"/>
      <c r="O43" s="149"/>
      <c r="Q43" s="84"/>
    </row>
    <row r="44" spans="3:17" ht="15" customHeight="1" thickBot="1">
      <c r="C44" s="85"/>
      <c r="E44" s="130"/>
      <c r="G44" s="134"/>
      <c r="H44" s="79"/>
      <c r="I44" s="131"/>
      <c r="J44" s="131"/>
      <c r="K44" s="135"/>
      <c r="L44" s="136"/>
      <c r="M44" s="83"/>
      <c r="N44" s="84"/>
      <c r="O44" s="149"/>
      <c r="Q44" s="84"/>
    </row>
    <row r="45" spans="3:16" ht="15" customHeight="1" thickTop="1">
      <c r="C45" s="85"/>
      <c r="E45" s="130"/>
      <c r="G45" s="122"/>
      <c r="H45" s="271" t="s">
        <v>159</v>
      </c>
      <c r="I45" s="273">
        <v>19</v>
      </c>
      <c r="J45" s="231"/>
      <c r="K45" s="278" t="s">
        <v>182</v>
      </c>
      <c r="L45" s="319">
        <v>18</v>
      </c>
      <c r="M45" s="145" t="s">
        <v>160</v>
      </c>
      <c r="N45" s="115">
        <v>5</v>
      </c>
      <c r="O45" s="109" t="s">
        <v>183</v>
      </c>
      <c r="P45" s="115">
        <v>2</v>
      </c>
    </row>
    <row r="46" spans="3:19" ht="15" customHeight="1" thickBot="1">
      <c r="C46" s="85"/>
      <c r="E46" s="130"/>
      <c r="F46" s="85"/>
      <c r="G46" s="67"/>
      <c r="H46" s="272"/>
      <c r="I46" s="274"/>
      <c r="J46" s="66"/>
      <c r="K46" s="291"/>
      <c r="L46" s="320"/>
      <c r="M46" s="109" t="s">
        <v>161</v>
      </c>
      <c r="N46" s="115">
        <v>3</v>
      </c>
      <c r="O46" s="145" t="s">
        <v>184</v>
      </c>
      <c r="P46" s="115">
        <v>4</v>
      </c>
      <c r="S46" s="64"/>
    </row>
    <row r="47" spans="3:14" ht="15" customHeight="1" thickBot="1" thickTop="1">
      <c r="C47" s="85"/>
      <c r="E47" s="130"/>
      <c r="F47" s="85"/>
      <c r="H47" s="62"/>
      <c r="I47" s="66"/>
      <c r="J47" s="66"/>
      <c r="K47" s="256"/>
      <c r="L47" s="258"/>
      <c r="M47" s="109" t="s">
        <v>162</v>
      </c>
      <c r="N47" s="115">
        <v>3</v>
      </c>
    </row>
    <row r="48" spans="3:17" ht="15" customHeight="1">
      <c r="C48" s="85"/>
      <c r="F48" s="85"/>
      <c r="H48" s="137"/>
      <c r="I48" s="66"/>
      <c r="J48" s="66"/>
      <c r="K48" s="101"/>
      <c r="L48" s="64">
        <v>18</v>
      </c>
      <c r="M48" s="96"/>
      <c r="N48" s="79"/>
      <c r="Q48" s="79"/>
    </row>
    <row r="49" spans="3:17" ht="15" customHeight="1" thickBot="1">
      <c r="C49" s="85"/>
      <c r="E49" s="130"/>
      <c r="F49" s="85"/>
      <c r="H49" s="79"/>
      <c r="I49" s="131"/>
      <c r="J49" s="131"/>
      <c r="K49" s="62"/>
      <c r="M49" s="83"/>
      <c r="N49" s="84"/>
      <c r="O49" s="149"/>
      <c r="Q49" s="84"/>
    </row>
    <row r="50" spans="3:17" ht="15" customHeight="1" thickTop="1">
      <c r="C50" s="85"/>
      <c r="E50" s="130"/>
      <c r="F50" s="85"/>
      <c r="H50" s="313" t="s">
        <v>163</v>
      </c>
      <c r="I50" s="315">
        <v>10</v>
      </c>
      <c r="J50" s="138"/>
      <c r="K50" s="283" t="s">
        <v>88</v>
      </c>
      <c r="L50" s="275">
        <v>4</v>
      </c>
      <c r="M50" s="116" t="s">
        <v>164</v>
      </c>
      <c r="N50" s="115">
        <v>1</v>
      </c>
      <c r="O50" s="149"/>
      <c r="Q50" s="84"/>
    </row>
    <row r="51" spans="3:17" ht="15" customHeight="1" thickBot="1">
      <c r="C51" s="85"/>
      <c r="E51" s="130"/>
      <c r="F51" s="85"/>
      <c r="G51" s="139"/>
      <c r="H51" s="314"/>
      <c r="I51" s="316"/>
      <c r="J51" s="131"/>
      <c r="K51" s="285"/>
      <c r="L51" s="277"/>
      <c r="M51" s="116" t="s">
        <v>165</v>
      </c>
      <c r="N51" s="115">
        <v>2</v>
      </c>
      <c r="O51" s="149"/>
      <c r="Q51" s="84"/>
    </row>
    <row r="52" spans="3:17" ht="15" customHeight="1" thickBot="1" thickTop="1">
      <c r="C52" s="85"/>
      <c r="E52" s="130"/>
      <c r="F52" s="85"/>
      <c r="H52" s="79" t="s">
        <v>185</v>
      </c>
      <c r="I52" s="131">
        <v>1</v>
      </c>
      <c r="J52" s="131"/>
      <c r="K52" s="98" t="s">
        <v>186</v>
      </c>
      <c r="L52" s="99">
        <v>4</v>
      </c>
      <c r="M52" s="83"/>
      <c r="N52" s="84"/>
      <c r="O52" s="149"/>
      <c r="Q52" s="84"/>
    </row>
    <row r="53" spans="3:17" ht="15" customHeight="1">
      <c r="C53" s="85"/>
      <c r="E53" s="130"/>
      <c r="F53" s="85"/>
      <c r="H53" s="79"/>
      <c r="I53" s="131"/>
      <c r="J53" s="131"/>
      <c r="K53" s="101"/>
      <c r="L53" s="131">
        <f>SUM(L50:L52)</f>
        <v>8</v>
      </c>
      <c r="M53" s="83"/>
      <c r="N53" s="84"/>
      <c r="O53" s="149"/>
      <c r="Q53" s="84"/>
    </row>
    <row r="54" spans="3:17" ht="15" customHeight="1" thickBot="1">
      <c r="C54" s="85"/>
      <c r="E54" s="130"/>
      <c r="F54" s="85"/>
      <c r="H54" s="79"/>
      <c r="I54" s="131"/>
      <c r="J54" s="131"/>
      <c r="K54" s="96"/>
      <c r="M54" s="83"/>
      <c r="N54" s="84"/>
      <c r="O54" s="149"/>
      <c r="Q54" s="84"/>
    </row>
    <row r="55" spans="3:16" ht="15" customHeight="1" thickTop="1">
      <c r="C55" s="85"/>
      <c r="E55" s="130"/>
      <c r="G55" s="122"/>
      <c r="H55" s="271" t="s">
        <v>159</v>
      </c>
      <c r="I55" s="273">
        <v>19</v>
      </c>
      <c r="J55" s="231"/>
      <c r="K55" s="255" t="s">
        <v>143</v>
      </c>
      <c r="L55" s="217">
        <v>10</v>
      </c>
      <c r="M55" s="145" t="s">
        <v>187</v>
      </c>
      <c r="N55" s="115">
        <v>2</v>
      </c>
      <c r="O55" s="109" t="s">
        <v>166</v>
      </c>
      <c r="P55" s="115">
        <v>3</v>
      </c>
    </row>
    <row r="56" spans="3:17" ht="15" customHeight="1" thickBot="1">
      <c r="C56" s="85"/>
      <c r="E56" s="130"/>
      <c r="G56" s="67"/>
      <c r="H56" s="272"/>
      <c r="I56" s="274"/>
      <c r="J56" s="234"/>
      <c r="K56" s="321"/>
      <c r="L56" s="209"/>
      <c r="M56" s="111" t="s">
        <v>167</v>
      </c>
      <c r="N56" s="115">
        <v>3</v>
      </c>
      <c r="O56" s="62"/>
      <c r="Q56" s="62"/>
    </row>
    <row r="57" spans="3:17" ht="15" customHeight="1" thickTop="1">
      <c r="C57" s="85"/>
      <c r="E57" s="130"/>
      <c r="H57" s="79" t="s">
        <v>181</v>
      </c>
      <c r="I57" s="131">
        <v>1</v>
      </c>
      <c r="J57" s="66"/>
      <c r="K57" s="255" t="s">
        <v>168</v>
      </c>
      <c r="L57" s="257">
        <v>7</v>
      </c>
      <c r="M57" s="145" t="s">
        <v>169</v>
      </c>
      <c r="N57" s="115">
        <v>2</v>
      </c>
      <c r="O57" s="142" t="s">
        <v>170</v>
      </c>
      <c r="P57" s="115">
        <v>2</v>
      </c>
      <c r="Q57" s="62"/>
    </row>
    <row r="58" spans="3:17" ht="15" customHeight="1" thickBot="1">
      <c r="C58" s="85"/>
      <c r="E58" s="130"/>
      <c r="H58" s="62"/>
      <c r="I58" s="66"/>
      <c r="J58" s="66"/>
      <c r="K58" s="256"/>
      <c r="L58" s="258"/>
      <c r="M58" s="109" t="s">
        <v>87</v>
      </c>
      <c r="N58" s="115">
        <v>2</v>
      </c>
      <c r="O58" s="190"/>
      <c r="Q58" s="62"/>
    </row>
    <row r="59" spans="3:12" ht="15" customHeight="1">
      <c r="C59" s="85"/>
      <c r="J59" s="66"/>
      <c r="L59" s="64">
        <f>SUM(L55:L57)</f>
        <v>17</v>
      </c>
    </row>
    <row r="60" spans="3:10" ht="15" customHeight="1" thickBot="1">
      <c r="C60" s="85"/>
      <c r="H60" s="137"/>
      <c r="I60" s="66"/>
      <c r="J60" s="66"/>
    </row>
    <row r="61" spans="3:14" ht="15" customHeight="1" thickTop="1">
      <c r="C61" s="85"/>
      <c r="D61" s="122"/>
      <c r="E61" s="143"/>
      <c r="F61" s="143"/>
      <c r="H61" s="271" t="s">
        <v>89</v>
      </c>
      <c r="I61" s="273">
        <v>5</v>
      </c>
      <c r="J61" s="83"/>
      <c r="K61" s="283" t="s">
        <v>23</v>
      </c>
      <c r="L61" s="275">
        <v>4</v>
      </c>
      <c r="M61" s="116" t="s">
        <v>90</v>
      </c>
      <c r="N61" s="115">
        <v>1</v>
      </c>
    </row>
    <row r="62" spans="7:17" ht="15" customHeight="1" thickBot="1">
      <c r="G62" s="144"/>
      <c r="H62" s="272"/>
      <c r="I62" s="274"/>
      <c r="J62" s="90"/>
      <c r="K62" s="285"/>
      <c r="L62" s="277"/>
      <c r="M62" s="114" t="s">
        <v>91</v>
      </c>
      <c r="N62" s="115">
        <v>2</v>
      </c>
      <c r="Q62" s="79"/>
    </row>
    <row r="63" spans="9:17" ht="15" customHeight="1" thickTop="1">
      <c r="I63" s="66"/>
      <c r="J63" s="66"/>
      <c r="L63" s="64">
        <f>SUM(L61)</f>
        <v>4</v>
      </c>
      <c r="Q63" s="79"/>
    </row>
    <row r="64" spans="9:17" ht="15" customHeight="1">
      <c r="I64" s="66"/>
      <c r="J64" s="66"/>
      <c r="Q64" s="84"/>
    </row>
    <row r="65" spans="2:8" ht="15" customHeight="1">
      <c r="B65" s="235" t="s">
        <v>274</v>
      </c>
      <c r="C65" s="61"/>
      <c r="D65" s="61"/>
      <c r="E65" s="61"/>
      <c r="F65" s="61"/>
      <c r="G65" s="61"/>
      <c r="H65" s="61"/>
    </row>
    <row r="66" spans="2:13" ht="15" customHeight="1" thickBot="1">
      <c r="B66" s="65"/>
      <c r="C66" s="65"/>
      <c r="D66" s="65"/>
      <c r="E66" s="65"/>
      <c r="F66" s="65"/>
      <c r="G66" s="65"/>
      <c r="H66" s="65"/>
      <c r="K66" s="254"/>
      <c r="L66" s="254"/>
      <c r="M66" s="254"/>
    </row>
    <row r="67" spans="2:17" ht="15" customHeight="1" thickBot="1" thickTop="1">
      <c r="B67" s="265" t="s">
        <v>92</v>
      </c>
      <c r="C67" s="266"/>
      <c r="D67" s="266"/>
      <c r="E67" s="267"/>
      <c r="F67" s="122"/>
      <c r="H67" s="271" t="s">
        <v>93</v>
      </c>
      <c r="I67" s="273">
        <v>30</v>
      </c>
      <c r="K67" s="140" t="s">
        <v>94</v>
      </c>
      <c r="L67" s="104">
        <v>7</v>
      </c>
      <c r="M67" s="124" t="s">
        <v>95</v>
      </c>
      <c r="N67" s="115">
        <v>2</v>
      </c>
      <c r="O67" s="109" t="s">
        <v>96</v>
      </c>
      <c r="P67" s="115">
        <v>3</v>
      </c>
      <c r="Q67" s="84"/>
    </row>
    <row r="68" spans="2:16" ht="15" customHeight="1" thickBot="1">
      <c r="B68" s="268"/>
      <c r="C68" s="269"/>
      <c r="D68" s="269"/>
      <c r="E68" s="270"/>
      <c r="G68" s="144"/>
      <c r="H68" s="272"/>
      <c r="I68" s="274"/>
      <c r="J68" s="67"/>
      <c r="K68" s="140" t="s">
        <v>97</v>
      </c>
      <c r="L68" s="104">
        <v>8</v>
      </c>
      <c r="M68" s="124" t="s">
        <v>98</v>
      </c>
      <c r="N68" s="115">
        <v>4</v>
      </c>
      <c r="O68" s="109" t="s">
        <v>99</v>
      </c>
      <c r="P68" s="115">
        <v>3</v>
      </c>
    </row>
    <row r="69" spans="2:16" ht="30" customHeight="1" thickBot="1" thickTop="1">
      <c r="B69" s="69"/>
      <c r="C69" s="69"/>
      <c r="D69" s="69"/>
      <c r="E69" s="69"/>
      <c r="H69" s="93"/>
      <c r="I69" s="94"/>
      <c r="K69" s="141" t="s">
        <v>100</v>
      </c>
      <c r="L69" s="118">
        <v>14</v>
      </c>
      <c r="M69" s="145" t="s">
        <v>101</v>
      </c>
      <c r="N69" s="115">
        <v>3</v>
      </c>
      <c r="O69" s="230" t="s">
        <v>272</v>
      </c>
      <c r="P69" s="115">
        <v>9</v>
      </c>
    </row>
    <row r="70" spans="2:15" ht="15" customHeight="1">
      <c r="B70" s="69"/>
      <c r="C70" s="69"/>
      <c r="D70" s="69"/>
      <c r="E70" s="69"/>
      <c r="H70" s="64"/>
      <c r="I70" s="66"/>
      <c r="L70" s="64">
        <f>SUM(L67:L69)</f>
        <v>29</v>
      </c>
      <c r="M70" s="61"/>
      <c r="O70" s="190"/>
    </row>
    <row r="71" spans="2:12" ht="15" customHeight="1" thickBot="1">
      <c r="B71" s="69"/>
      <c r="C71" s="69"/>
      <c r="D71" s="69"/>
      <c r="E71" s="69"/>
      <c r="K71" s="83"/>
      <c r="L71" s="146"/>
    </row>
    <row r="72" spans="2:13" ht="15" customHeight="1" thickBot="1" thickTop="1">
      <c r="B72" s="265" t="s">
        <v>102</v>
      </c>
      <c r="C72" s="266"/>
      <c r="D72" s="266"/>
      <c r="E72" s="267"/>
      <c r="F72" s="122"/>
      <c r="G72" s="147"/>
      <c r="H72" s="306" t="s">
        <v>103</v>
      </c>
      <c r="I72" s="273">
        <v>8</v>
      </c>
      <c r="J72" s="148"/>
      <c r="K72" s="210" t="s">
        <v>144</v>
      </c>
      <c r="L72" s="118">
        <v>2</v>
      </c>
      <c r="M72" s="63" t="s">
        <v>145</v>
      </c>
    </row>
    <row r="73" spans="2:17" ht="15" customHeight="1" thickBot="1">
      <c r="B73" s="268"/>
      <c r="C73" s="269"/>
      <c r="D73" s="269"/>
      <c r="E73" s="270"/>
      <c r="F73" s="134"/>
      <c r="H73" s="307"/>
      <c r="I73" s="274"/>
      <c r="K73" s="210" t="s">
        <v>146</v>
      </c>
      <c r="L73" s="118"/>
      <c r="M73" s="149" t="s">
        <v>275</v>
      </c>
      <c r="O73" s="190"/>
      <c r="Q73" s="66"/>
    </row>
    <row r="74" spans="2:15" ht="15" customHeight="1" thickBot="1" thickTop="1">
      <c r="B74" s="69"/>
      <c r="C74" s="69"/>
      <c r="D74" s="69"/>
      <c r="E74" s="69"/>
      <c r="H74" s="93" t="s">
        <v>171</v>
      </c>
      <c r="I74" s="94">
        <v>1</v>
      </c>
      <c r="K74" s="210" t="s">
        <v>147</v>
      </c>
      <c r="L74" s="118">
        <v>1</v>
      </c>
      <c r="M74" s="149" t="s">
        <v>275</v>
      </c>
      <c r="N74" s="84"/>
      <c r="O74" s="149"/>
    </row>
    <row r="75" spans="2:15" ht="15" customHeight="1">
      <c r="B75" s="69"/>
      <c r="C75" s="69"/>
      <c r="D75" s="69"/>
      <c r="E75" s="69"/>
      <c r="H75" s="93" t="s">
        <v>172</v>
      </c>
      <c r="I75" s="94">
        <v>1</v>
      </c>
      <c r="K75" s="252" t="s">
        <v>273</v>
      </c>
      <c r="L75" s="217"/>
      <c r="M75" s="149" t="s">
        <v>275</v>
      </c>
      <c r="O75" s="190"/>
    </row>
    <row r="76" spans="2:15" ht="15" customHeight="1" thickBot="1">
      <c r="B76" s="69"/>
      <c r="C76" s="69"/>
      <c r="D76" s="69"/>
      <c r="E76" s="69"/>
      <c r="H76" s="93"/>
      <c r="I76" s="94"/>
      <c r="K76" s="253"/>
      <c r="L76" s="209"/>
      <c r="M76" s="149"/>
      <c r="O76" s="190"/>
    </row>
    <row r="77" spans="2:15" ht="15" customHeight="1" thickBot="1">
      <c r="B77" s="69"/>
      <c r="C77" s="69"/>
      <c r="D77" s="69"/>
      <c r="E77" s="69"/>
      <c r="I77" s="66"/>
      <c r="K77" s="210" t="s">
        <v>24</v>
      </c>
      <c r="L77" s="118">
        <v>3</v>
      </c>
      <c r="M77" s="63" t="s">
        <v>173</v>
      </c>
      <c r="O77" s="190"/>
    </row>
    <row r="78" spans="2:15" ht="15" customHeight="1">
      <c r="B78" s="69"/>
      <c r="C78" s="69"/>
      <c r="D78" s="69"/>
      <c r="E78" s="69"/>
      <c r="I78" s="66"/>
      <c r="L78" s="64">
        <f>SUM(L72:L77)</f>
        <v>6</v>
      </c>
      <c r="M78" s="68"/>
      <c r="N78" s="84"/>
      <c r="O78" s="149"/>
    </row>
    <row r="79" spans="2:5" ht="15" customHeight="1" thickBot="1">
      <c r="B79" s="69"/>
      <c r="C79" s="69"/>
      <c r="D79" s="69"/>
      <c r="E79" s="69"/>
    </row>
    <row r="80" spans="2:16" ht="15" customHeight="1" thickBot="1" thickTop="1">
      <c r="B80" s="265" t="s">
        <v>104</v>
      </c>
      <c r="C80" s="266"/>
      <c r="D80" s="266"/>
      <c r="E80" s="267"/>
      <c r="F80" s="122"/>
      <c r="G80" s="147"/>
      <c r="H80" s="306" t="s">
        <v>25</v>
      </c>
      <c r="I80" s="273">
        <v>64</v>
      </c>
      <c r="K80" s="117" t="s">
        <v>105</v>
      </c>
      <c r="L80" s="118">
        <v>4</v>
      </c>
      <c r="M80" s="116" t="s">
        <v>106</v>
      </c>
      <c r="N80" s="115">
        <v>1</v>
      </c>
      <c r="O80" s="193" t="s">
        <v>148</v>
      </c>
      <c r="P80" s="128">
        <v>1</v>
      </c>
    </row>
    <row r="81" spans="2:16" ht="15" customHeight="1" thickBot="1">
      <c r="B81" s="268"/>
      <c r="C81" s="269"/>
      <c r="D81" s="269"/>
      <c r="E81" s="270"/>
      <c r="H81" s="307"/>
      <c r="I81" s="274"/>
      <c r="J81" s="67"/>
      <c r="K81" s="140" t="s">
        <v>26</v>
      </c>
      <c r="L81" s="104">
        <v>8</v>
      </c>
      <c r="M81" s="114" t="s">
        <v>27</v>
      </c>
      <c r="N81" s="115">
        <v>4</v>
      </c>
      <c r="O81" s="109" t="s">
        <v>198</v>
      </c>
      <c r="P81" s="115">
        <v>2</v>
      </c>
    </row>
    <row r="82" spans="2:15" ht="15" customHeight="1" thickBot="1" thickTop="1">
      <c r="B82" s="69"/>
      <c r="C82" s="69"/>
      <c r="D82" s="69"/>
      <c r="E82" s="69"/>
      <c r="H82" s="93" t="s">
        <v>134</v>
      </c>
      <c r="I82" s="94">
        <v>2</v>
      </c>
      <c r="K82" s="117" t="s">
        <v>199</v>
      </c>
      <c r="L82" s="118">
        <v>3</v>
      </c>
      <c r="M82" s="125" t="s">
        <v>107</v>
      </c>
      <c r="N82" s="115">
        <v>2</v>
      </c>
      <c r="O82" s="190"/>
    </row>
    <row r="83" spans="2:16" ht="15" customHeight="1" thickBot="1">
      <c r="B83" s="69"/>
      <c r="C83" s="69"/>
      <c r="D83" s="69"/>
      <c r="E83" s="69"/>
      <c r="K83" s="141" t="s">
        <v>200</v>
      </c>
      <c r="L83" s="118">
        <v>46</v>
      </c>
      <c r="M83" s="132" t="s">
        <v>149</v>
      </c>
      <c r="N83" s="115">
        <v>22</v>
      </c>
      <c r="O83" s="193" t="s">
        <v>150</v>
      </c>
      <c r="P83" s="115">
        <v>22</v>
      </c>
    </row>
    <row r="84" spans="2:15" ht="15" customHeight="1">
      <c r="B84" s="69"/>
      <c r="C84" s="69"/>
      <c r="D84" s="69"/>
      <c r="E84" s="69"/>
      <c r="L84" s="64">
        <f>SUM(L80:L83)</f>
        <v>61</v>
      </c>
      <c r="O84" s="153"/>
    </row>
    <row r="85" spans="2:15" ht="15" customHeight="1" thickBot="1">
      <c r="B85" s="69"/>
      <c r="C85" s="69"/>
      <c r="D85" s="69"/>
      <c r="E85" s="69"/>
      <c r="O85" s="153"/>
    </row>
    <row r="86" spans="2:15" ht="15" customHeight="1" thickBot="1" thickTop="1">
      <c r="B86" s="262" t="s">
        <v>108</v>
      </c>
      <c r="C86" s="263"/>
      <c r="D86" s="263"/>
      <c r="E86" s="264"/>
      <c r="F86" s="122"/>
      <c r="H86" s="298" t="s">
        <v>109</v>
      </c>
      <c r="I86" s="273">
        <v>105</v>
      </c>
      <c r="J86" s="150"/>
      <c r="K86" s="151" t="s">
        <v>28</v>
      </c>
      <c r="L86" s="118">
        <v>5</v>
      </c>
      <c r="M86" s="68"/>
      <c r="O86" s="190"/>
    </row>
    <row r="87" spans="2:16" ht="15" customHeight="1" thickBot="1">
      <c r="B87" s="300" t="s">
        <v>226</v>
      </c>
      <c r="C87" s="301"/>
      <c r="D87" s="301"/>
      <c r="E87" s="302"/>
      <c r="G87" s="144"/>
      <c r="H87" s="299"/>
      <c r="I87" s="274"/>
      <c r="K87" s="152" t="s">
        <v>113</v>
      </c>
      <c r="L87" s="121">
        <v>9</v>
      </c>
      <c r="M87" s="145" t="s">
        <v>114</v>
      </c>
      <c r="N87" s="115">
        <v>5</v>
      </c>
      <c r="O87" s="109" t="s">
        <v>115</v>
      </c>
      <c r="P87" s="115">
        <v>2</v>
      </c>
    </row>
    <row r="88" spans="2:16" ht="15" customHeight="1" thickBot="1" thickTop="1">
      <c r="B88" s="303"/>
      <c r="C88" s="304"/>
      <c r="D88" s="304"/>
      <c r="E88" s="305"/>
      <c r="H88" s="93"/>
      <c r="I88" s="94"/>
      <c r="K88" s="119" t="s">
        <v>73</v>
      </c>
      <c r="L88" s="121">
        <v>6</v>
      </c>
      <c r="M88" s="145" t="s">
        <v>188</v>
      </c>
      <c r="N88" s="115">
        <v>3</v>
      </c>
      <c r="O88" s="109" t="s">
        <v>189</v>
      </c>
      <c r="P88" s="115">
        <v>2</v>
      </c>
    </row>
    <row r="89" spans="2:16" ht="15" customHeight="1">
      <c r="B89" s="65"/>
      <c r="C89" s="65"/>
      <c r="D89" s="65"/>
      <c r="E89" s="65"/>
      <c r="H89" s="317"/>
      <c r="I89" s="317"/>
      <c r="K89" s="255" t="s">
        <v>174</v>
      </c>
      <c r="L89" s="257">
        <v>10</v>
      </c>
      <c r="M89" s="132" t="s">
        <v>175</v>
      </c>
      <c r="N89" s="115">
        <v>3</v>
      </c>
      <c r="O89" s="193" t="s">
        <v>176</v>
      </c>
      <c r="P89" s="115">
        <v>2</v>
      </c>
    </row>
    <row r="90" spans="2:17" ht="15" customHeight="1" thickBot="1">
      <c r="B90" s="65"/>
      <c r="C90" s="65"/>
      <c r="D90" s="65"/>
      <c r="E90" s="65"/>
      <c r="H90" s="94"/>
      <c r="I90" s="94"/>
      <c r="K90" s="256"/>
      <c r="L90" s="258"/>
      <c r="M90" s="193" t="s">
        <v>177</v>
      </c>
      <c r="N90" s="115">
        <v>5</v>
      </c>
      <c r="O90" s="62"/>
      <c r="Q90" s="62"/>
    </row>
    <row r="91" spans="2:17" ht="15" customHeight="1" thickBot="1">
      <c r="B91" s="65"/>
      <c r="C91" s="65"/>
      <c r="D91" s="65"/>
      <c r="E91" s="65"/>
      <c r="H91" s="93">
        <f>I86+I80+I72+I67+I61+I55+I34+I20+I11+I6+I3+I45+I50</f>
        <v>459</v>
      </c>
      <c r="I91" s="94"/>
      <c r="K91" s="309" t="s">
        <v>116</v>
      </c>
      <c r="L91" s="217">
        <v>17</v>
      </c>
      <c r="M91" s="132" t="s">
        <v>29</v>
      </c>
      <c r="N91" s="115">
        <v>1</v>
      </c>
      <c r="O91" s="142" t="s">
        <v>117</v>
      </c>
      <c r="P91" s="115">
        <v>1</v>
      </c>
      <c r="Q91" s="62"/>
    </row>
    <row r="92" spans="2:17" ht="15" customHeight="1" thickTop="1">
      <c r="B92" s="154" t="s">
        <v>119</v>
      </c>
      <c r="C92" s="155"/>
      <c r="D92" s="155"/>
      <c r="E92" s="155" t="s">
        <v>230</v>
      </c>
      <c r="F92" s="155"/>
      <c r="G92" s="156"/>
      <c r="H92" s="157"/>
      <c r="I92" s="158"/>
      <c r="K92" s="310"/>
      <c r="L92" s="292"/>
      <c r="M92" s="142" t="s">
        <v>201</v>
      </c>
      <c r="N92" s="115">
        <v>1</v>
      </c>
      <c r="O92" s="125" t="s">
        <v>30</v>
      </c>
      <c r="P92" s="115">
        <v>2</v>
      </c>
      <c r="Q92" s="62"/>
    </row>
    <row r="93" spans="2:17" ht="15" customHeight="1">
      <c r="B93" s="159" t="s">
        <v>190</v>
      </c>
      <c r="C93" s="61"/>
      <c r="D93" s="61"/>
      <c r="E93" s="61" t="s">
        <v>231</v>
      </c>
      <c r="F93" s="318" t="s">
        <v>232</v>
      </c>
      <c r="G93" s="318"/>
      <c r="H93" s="66" t="s">
        <v>233</v>
      </c>
      <c r="I93" s="160"/>
      <c r="K93" s="310"/>
      <c r="L93" s="292"/>
      <c r="M93" s="142" t="s">
        <v>31</v>
      </c>
      <c r="N93" s="115">
        <v>1</v>
      </c>
      <c r="O93" s="142" t="s">
        <v>118</v>
      </c>
      <c r="P93" s="115">
        <v>2</v>
      </c>
      <c r="Q93" s="62"/>
    </row>
    <row r="94" spans="2:16" ht="15" customHeight="1">
      <c r="B94" s="159"/>
      <c r="C94" s="61"/>
      <c r="D94" s="61"/>
      <c r="E94" s="61"/>
      <c r="F94" s="254" t="s">
        <v>234</v>
      </c>
      <c r="G94" s="254"/>
      <c r="H94" s="66" t="s">
        <v>235</v>
      </c>
      <c r="I94" s="160"/>
      <c r="K94" s="310"/>
      <c r="L94" s="292"/>
      <c r="M94" s="132" t="s">
        <v>32</v>
      </c>
      <c r="N94" s="115">
        <v>1</v>
      </c>
      <c r="O94" s="142" t="s">
        <v>33</v>
      </c>
      <c r="P94" s="115">
        <v>1</v>
      </c>
    </row>
    <row r="95" spans="2:16" ht="15" customHeight="1">
      <c r="B95" s="161" t="s">
        <v>122</v>
      </c>
      <c r="C95" s="162"/>
      <c r="D95" s="162"/>
      <c r="E95" s="162" t="s">
        <v>236</v>
      </c>
      <c r="F95" s="308" t="s">
        <v>237</v>
      </c>
      <c r="G95" s="308"/>
      <c r="H95" s="163" t="s">
        <v>202</v>
      </c>
      <c r="I95" s="164"/>
      <c r="K95" s="310"/>
      <c r="L95" s="292"/>
      <c r="M95" s="142" t="s">
        <v>34</v>
      </c>
      <c r="N95" s="115">
        <v>1</v>
      </c>
      <c r="O95" s="125" t="s">
        <v>35</v>
      </c>
      <c r="P95" s="115">
        <v>2</v>
      </c>
    </row>
    <row r="96" spans="2:16" ht="15" customHeight="1" thickBot="1">
      <c r="B96" s="165"/>
      <c r="C96" s="166"/>
      <c r="D96" s="166"/>
      <c r="E96" s="167"/>
      <c r="F96" s="168"/>
      <c r="G96" s="168"/>
      <c r="I96" s="169"/>
      <c r="K96" s="311"/>
      <c r="L96" s="312"/>
      <c r="M96" s="142" t="s">
        <v>36</v>
      </c>
      <c r="N96" s="115">
        <v>2</v>
      </c>
      <c r="O96" s="193" t="s">
        <v>120</v>
      </c>
      <c r="P96" s="115">
        <v>2</v>
      </c>
    </row>
    <row r="97" spans="2:16" ht="15" customHeight="1">
      <c r="B97" s="171" t="s">
        <v>102</v>
      </c>
      <c r="C97" s="172"/>
      <c r="D97" s="172"/>
      <c r="E97" s="172" t="s">
        <v>238</v>
      </c>
      <c r="F97" s="172"/>
      <c r="G97" s="172"/>
      <c r="H97" s="145"/>
      <c r="I97" s="173"/>
      <c r="K97" s="278" t="s">
        <v>74</v>
      </c>
      <c r="L97" s="217">
        <v>13</v>
      </c>
      <c r="M97" s="114" t="s">
        <v>75</v>
      </c>
      <c r="N97" s="115">
        <v>5</v>
      </c>
      <c r="O97" s="142" t="s">
        <v>76</v>
      </c>
      <c r="P97" s="115">
        <v>2</v>
      </c>
    </row>
    <row r="98" spans="2:17" ht="15" customHeight="1" thickBot="1">
      <c r="B98" s="175" t="s">
        <v>128</v>
      </c>
      <c r="C98" s="167"/>
      <c r="D98" s="167"/>
      <c r="E98" s="19" t="s">
        <v>236</v>
      </c>
      <c r="F98" s="19" t="s">
        <v>237</v>
      </c>
      <c r="G98" s="19"/>
      <c r="H98" s="62"/>
      <c r="I98" s="160"/>
      <c r="K98" s="253"/>
      <c r="L98" s="209"/>
      <c r="M98" s="132" t="s">
        <v>77</v>
      </c>
      <c r="N98" s="115">
        <v>3</v>
      </c>
      <c r="O98" s="193" t="s">
        <v>78</v>
      </c>
      <c r="P98" s="115">
        <v>3</v>
      </c>
      <c r="Q98" s="62"/>
    </row>
    <row r="99" spans="2:16" ht="15" customHeight="1" thickBot="1">
      <c r="B99" s="176"/>
      <c r="C99" s="168"/>
      <c r="D99" s="168"/>
      <c r="E99" s="166"/>
      <c r="F99" s="177" t="s">
        <v>239</v>
      </c>
      <c r="G99" s="178"/>
      <c r="H99" s="62" t="s">
        <v>203</v>
      </c>
      <c r="I99" s="179"/>
      <c r="K99" s="170" t="s">
        <v>110</v>
      </c>
      <c r="L99" s="104">
        <v>8</v>
      </c>
      <c r="M99" s="145" t="s">
        <v>111</v>
      </c>
      <c r="N99" s="115">
        <v>2</v>
      </c>
      <c r="O99" s="109" t="s">
        <v>112</v>
      </c>
      <c r="P99" s="115">
        <v>3</v>
      </c>
    </row>
    <row r="100" spans="2:17" ht="15" customHeight="1" thickBot="1">
      <c r="B100" s="180" t="s">
        <v>108</v>
      </c>
      <c r="C100" s="181"/>
      <c r="D100" s="181"/>
      <c r="E100" s="182" t="s">
        <v>240</v>
      </c>
      <c r="F100" s="182"/>
      <c r="G100" s="182"/>
      <c r="H100" s="182"/>
      <c r="I100" s="164"/>
      <c r="K100" s="174" t="s">
        <v>121</v>
      </c>
      <c r="L100" s="104">
        <v>4</v>
      </c>
      <c r="M100" s="62"/>
      <c r="O100" s="325"/>
      <c r="Q100" s="62"/>
    </row>
    <row r="101" spans="2:15" ht="15" customHeight="1" thickBot="1">
      <c r="B101" s="326" t="s">
        <v>276</v>
      </c>
      <c r="C101" s="327"/>
      <c r="D101" s="327"/>
      <c r="E101" s="236"/>
      <c r="F101" s="236"/>
      <c r="G101" s="61"/>
      <c r="H101" s="61" t="s">
        <v>243</v>
      </c>
      <c r="I101" s="179"/>
      <c r="K101" s="151" t="s">
        <v>123</v>
      </c>
      <c r="L101" s="118">
        <v>3</v>
      </c>
      <c r="M101" s="68"/>
      <c r="N101" s="123"/>
      <c r="O101" s="325"/>
    </row>
    <row r="102" spans="2:16" ht="15" customHeight="1">
      <c r="B102" s="326" t="s">
        <v>277</v>
      </c>
      <c r="C102" s="327"/>
      <c r="D102" s="327"/>
      <c r="E102" s="328"/>
      <c r="F102" s="328"/>
      <c r="G102" s="61"/>
      <c r="H102" s="61" t="s">
        <v>244</v>
      </c>
      <c r="I102" s="160"/>
      <c r="K102" s="278" t="s">
        <v>124</v>
      </c>
      <c r="L102" s="217">
        <v>9</v>
      </c>
      <c r="M102" s="114" t="s">
        <v>125</v>
      </c>
      <c r="N102" s="115">
        <v>2</v>
      </c>
      <c r="O102" s="142" t="s">
        <v>126</v>
      </c>
      <c r="P102" s="115">
        <v>2</v>
      </c>
    </row>
    <row r="103" spans="2:15" ht="15" customHeight="1" thickBot="1">
      <c r="B103" s="326" t="s">
        <v>241</v>
      </c>
      <c r="C103" s="327"/>
      <c r="D103" s="327"/>
      <c r="E103" s="236"/>
      <c r="F103" s="236"/>
      <c r="G103" s="61"/>
      <c r="H103" s="61" t="s">
        <v>245</v>
      </c>
      <c r="I103" s="160"/>
      <c r="K103" s="253"/>
      <c r="L103" s="209"/>
      <c r="M103" s="109" t="s">
        <v>191</v>
      </c>
      <c r="N103" s="115">
        <v>4</v>
      </c>
      <c r="O103" s="190"/>
    </row>
    <row r="104" spans="2:14" ht="15" customHeight="1" thickBot="1">
      <c r="B104" s="326" t="s">
        <v>242</v>
      </c>
      <c r="C104" s="327"/>
      <c r="D104" s="327"/>
      <c r="E104" s="236"/>
      <c r="F104" s="236"/>
      <c r="G104" s="61"/>
      <c r="H104" s="62" t="s">
        <v>246</v>
      </c>
      <c r="I104" s="160"/>
      <c r="K104" s="170" t="s">
        <v>127</v>
      </c>
      <c r="L104" s="118">
        <v>9</v>
      </c>
      <c r="M104" s="124" t="s">
        <v>178</v>
      </c>
      <c r="N104" s="115">
        <v>2</v>
      </c>
    </row>
    <row r="105" spans="2:13" ht="15" customHeight="1" thickBot="1">
      <c r="B105" s="326" t="s">
        <v>278</v>
      </c>
      <c r="C105" s="327"/>
      <c r="D105" s="327"/>
      <c r="E105" s="236"/>
      <c r="F105" s="236"/>
      <c r="G105" s="61"/>
      <c r="H105" s="62" t="s">
        <v>247</v>
      </c>
      <c r="I105" s="160"/>
      <c r="K105" s="170" t="s">
        <v>129</v>
      </c>
      <c r="L105" s="118">
        <v>1</v>
      </c>
      <c r="M105" s="62"/>
    </row>
    <row r="106" spans="2:17" ht="15" customHeight="1" thickBot="1">
      <c r="B106" s="326" t="s">
        <v>279</v>
      </c>
      <c r="C106" s="327"/>
      <c r="D106" s="327"/>
      <c r="E106" s="328"/>
      <c r="F106" s="328"/>
      <c r="G106" s="61"/>
      <c r="H106" s="62"/>
      <c r="I106" s="160"/>
      <c r="K106" s="183" t="s">
        <v>130</v>
      </c>
      <c r="L106" s="184">
        <v>4</v>
      </c>
      <c r="M106" s="68"/>
      <c r="Q106" s="84"/>
    </row>
    <row r="107" spans="2:17" ht="15" customHeight="1" thickBot="1">
      <c r="B107" s="187"/>
      <c r="C107" s="188"/>
      <c r="D107" s="188"/>
      <c r="E107" s="61"/>
      <c r="F107" s="61"/>
      <c r="G107" s="61"/>
      <c r="H107" s="62"/>
      <c r="I107" s="160"/>
      <c r="K107" s="117" t="s">
        <v>37</v>
      </c>
      <c r="L107" s="118">
        <v>2</v>
      </c>
      <c r="M107" s="68"/>
      <c r="O107" s="149"/>
      <c r="P107" s="84"/>
      <c r="Q107" s="84"/>
    </row>
    <row r="108" spans="2:17" ht="15" customHeight="1" thickBot="1">
      <c r="B108" s="322" t="s">
        <v>229</v>
      </c>
      <c r="C108" s="323"/>
      <c r="D108" s="323"/>
      <c r="E108" s="323"/>
      <c r="F108" s="323"/>
      <c r="G108" s="323"/>
      <c r="H108" s="323"/>
      <c r="I108" s="324"/>
      <c r="K108" s="185" t="s">
        <v>131</v>
      </c>
      <c r="L108" s="186">
        <v>4</v>
      </c>
      <c r="M108" s="68"/>
      <c r="O108" s="149"/>
      <c r="P108" s="84"/>
      <c r="Q108" s="84"/>
    </row>
    <row r="109" spans="12:17" ht="15" customHeight="1" thickTop="1">
      <c r="L109" s="120">
        <f>SUM(L86:L108)</f>
        <v>104</v>
      </c>
      <c r="M109" s="83"/>
      <c r="N109" s="84"/>
      <c r="P109" s="84"/>
      <c r="Q109" s="84"/>
    </row>
    <row r="110" spans="11:17" ht="15" customHeight="1">
      <c r="K110" s="62"/>
      <c r="M110" s="83"/>
      <c r="N110" s="84"/>
      <c r="P110" s="84"/>
      <c r="Q110" s="84"/>
    </row>
    <row r="111" spans="11:16" ht="4.5" customHeight="1">
      <c r="K111" s="62"/>
      <c r="M111" s="83"/>
      <c r="N111" s="84"/>
      <c r="P111" s="84"/>
    </row>
    <row r="112" spans="11:16" ht="15" customHeight="1">
      <c r="K112" s="62"/>
      <c r="M112" s="83"/>
      <c r="N112" s="84"/>
      <c r="P112" s="84"/>
    </row>
  </sheetData>
  <sheetProtection/>
  <mergeCells count="82">
    <mergeCell ref="B108:I108"/>
    <mergeCell ref="L97:L98"/>
    <mergeCell ref="O100:O101"/>
    <mergeCell ref="B101:D101"/>
    <mergeCell ref="B103:D103"/>
    <mergeCell ref="B104:D104"/>
    <mergeCell ref="B105:D105"/>
    <mergeCell ref="B106:F106"/>
    <mergeCell ref="B102:F102"/>
    <mergeCell ref="K102:K103"/>
    <mergeCell ref="H89:I89"/>
    <mergeCell ref="F93:G93"/>
    <mergeCell ref="L11:L12"/>
    <mergeCell ref="L16:L17"/>
    <mergeCell ref="L45:L47"/>
    <mergeCell ref="K55:K56"/>
    <mergeCell ref="L55:L56"/>
    <mergeCell ref="K57:K58"/>
    <mergeCell ref="L57:L58"/>
    <mergeCell ref="B67:E68"/>
    <mergeCell ref="H67:H68"/>
    <mergeCell ref="I67:I68"/>
    <mergeCell ref="B72:E73"/>
    <mergeCell ref="H72:H73"/>
    <mergeCell ref="I72:I73"/>
    <mergeCell ref="H50:H51"/>
    <mergeCell ref="I50:I51"/>
    <mergeCell ref="K50:K51"/>
    <mergeCell ref="L50:L51"/>
    <mergeCell ref="H45:H46"/>
    <mergeCell ref="I45:I46"/>
    <mergeCell ref="K11:K12"/>
    <mergeCell ref="K16:K17"/>
    <mergeCell ref="I11:I12"/>
    <mergeCell ref="F94:G94"/>
    <mergeCell ref="K97:K98"/>
    <mergeCell ref="F95:G95"/>
    <mergeCell ref="K91:K96"/>
    <mergeCell ref="H86:H87"/>
    <mergeCell ref="I86:I87"/>
    <mergeCell ref="B87:E88"/>
    <mergeCell ref="B80:E81"/>
    <mergeCell ref="H80:H81"/>
    <mergeCell ref="I80:I81"/>
    <mergeCell ref="H61:H62"/>
    <mergeCell ref="I61:I62"/>
    <mergeCell ref="H55:H56"/>
    <mergeCell ref="I55:I56"/>
    <mergeCell ref="L29:L31"/>
    <mergeCell ref="K61:K62"/>
    <mergeCell ref="L61:L62"/>
    <mergeCell ref="K26:K28"/>
    <mergeCell ref="L26:L28"/>
    <mergeCell ref="K37:K38"/>
    <mergeCell ref="L35:L36"/>
    <mergeCell ref="L37:L38"/>
    <mergeCell ref="K45:K47"/>
    <mergeCell ref="K20:K22"/>
    <mergeCell ref="H6:H7"/>
    <mergeCell ref="I6:I7"/>
    <mergeCell ref="K29:K31"/>
    <mergeCell ref="H20:H21"/>
    <mergeCell ref="I20:I21"/>
    <mergeCell ref="H34:H35"/>
    <mergeCell ref="I34:I35"/>
    <mergeCell ref="B20:B42"/>
    <mergeCell ref="E20:E42"/>
    <mergeCell ref="B86:E86"/>
    <mergeCell ref="K2:M2"/>
    <mergeCell ref="B3:E4"/>
    <mergeCell ref="H3:H4"/>
    <mergeCell ref="I3:I4"/>
    <mergeCell ref="L20:L22"/>
    <mergeCell ref="K35:K36"/>
    <mergeCell ref="H11:H12"/>
    <mergeCell ref="L102:L103"/>
    <mergeCell ref="K75:K76"/>
    <mergeCell ref="L75:L76"/>
    <mergeCell ref="K66:M66"/>
    <mergeCell ref="K89:K90"/>
    <mergeCell ref="L89:L90"/>
    <mergeCell ref="L91:L96"/>
  </mergeCells>
  <hyperlinks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　</cp:lastModifiedBy>
  <cp:lastPrinted>2011-11-30T05:43:09Z</cp:lastPrinted>
  <dcterms:created xsi:type="dcterms:W3CDTF">2005-03-15T01:19:14Z</dcterms:created>
  <dcterms:modified xsi:type="dcterms:W3CDTF">2011-12-09T01:59:52Z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