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902CFFEB-40CF-4358-BEDC-A7ACFB4B978F}" xr6:coauthVersionLast="47" xr6:coauthVersionMax="47" xr10:uidLastSave="{00000000-0000-0000-0000-000000000000}"/>
  <workbookProtection workbookAlgorithmName="SHA-512" workbookHashValue="8Gs0/EERT3tygUkZQAL+n04GYMGJYexuj24RUQCYFcwIiFbRGQkf/PQbea2cBMWOUYqoJmDDTLNGBN6zdMCHcA==" workbookSaltValue="XSnm7Kp8sJpbq9jC4GMFFw==" workbookSpinCount="100000" lockStructure="1"/>
  <bookViews>
    <workbookView xWindow="-120" yWindow="-120" windowWidth="29040" windowHeight="15720" xr2:uid="{00000000-000D-0000-FFFF-FFFF00000000}"/>
  </bookViews>
  <sheets>
    <sheet name="入力シート" sheetId="7" r:id="rId1"/>
    <sheet name="職員情報入力シート" sheetId="9" r:id="rId2"/>
    <sheet name="settings" sheetId="8" state="hidden" r:id="rId3"/>
  </sheets>
  <definedNames>
    <definedName name="_xlnm.Print_Titles" localSheetId="1">職員情報入力シート!$8:$9</definedName>
    <definedName name="_xlnm.Print_Titles" localSheetId="0">入力シート!$1:$1</definedName>
    <definedName name="希望">入力シート!$A$234</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9" l="1"/>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300" i="7"/>
  <c r="A298" i="7"/>
  <c r="A296" i="7"/>
  <c r="A294" i="7"/>
  <c r="A284" i="7"/>
  <c r="A282" i="7"/>
  <c r="A280" i="7"/>
  <c r="A279" i="7"/>
  <c r="A274" i="7"/>
  <c r="A266"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9" i="7"/>
  <c r="A238" i="7"/>
  <c r="A237" i="7"/>
  <c r="A236" i="7"/>
  <c r="A235" i="7"/>
  <c r="A234" i="7"/>
  <c r="A230" i="7"/>
  <c r="A228" i="7"/>
  <c r="A218" i="7"/>
  <c r="A216" i="7"/>
  <c r="A215" i="7"/>
  <c r="A214" i="7"/>
  <c r="A210" i="7"/>
  <c r="A209" i="7"/>
  <c r="A208" i="7"/>
  <c r="A206" i="7"/>
  <c r="A198" i="7"/>
  <c r="A196" i="7"/>
  <c r="A194" i="7"/>
  <c r="A192" i="7"/>
  <c r="A190" i="7"/>
  <c r="A188" i="7"/>
  <c r="A182" i="7"/>
  <c r="A178"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D178" i="7"/>
  <c r="D180" i="7" s="1"/>
  <c r="D182" i="7" s="1"/>
  <c r="D184" i="7" s="1"/>
  <c r="D186" i="7" s="1"/>
  <c r="D188" i="7" s="1"/>
  <c r="D190" i="7" s="1"/>
  <c r="D192" i="7" s="1"/>
  <c r="D194" i="7" s="1"/>
  <c r="D196" i="7" s="1"/>
  <c r="D198" i="7" s="1"/>
  <c r="D200" i="7" s="1"/>
  <c r="D202" i="7" s="1"/>
  <c r="D204" i="7" s="1"/>
  <c r="D213" i="7" s="1"/>
  <c r="D220" i="7" s="1"/>
  <c r="I217" i="7"/>
  <c r="J187" i="7"/>
  <c r="J201" i="7"/>
  <c r="A307" i="7" l="1"/>
  <c r="BQ110" i="9"/>
  <c r="BQ109" i="9"/>
  <c r="BQ108" i="9"/>
  <c r="BQ107" i="9"/>
  <c r="BQ106" i="9"/>
  <c r="BQ105" i="9"/>
  <c r="BQ104" i="9"/>
  <c r="BQ103" i="9"/>
  <c r="BQ102" i="9"/>
  <c r="BQ101" i="9"/>
  <c r="BQ100" i="9"/>
  <c r="BQ99" i="9"/>
  <c r="BQ98" i="9"/>
  <c r="BQ97" i="9"/>
  <c r="BQ96" i="9"/>
  <c r="BQ95" i="9"/>
  <c r="BQ94" i="9"/>
  <c r="BQ93" i="9"/>
  <c r="BQ92" i="9"/>
  <c r="BQ91" i="9"/>
  <c r="BQ90" i="9"/>
  <c r="BQ89" i="9"/>
  <c r="BQ88" i="9"/>
  <c r="BQ87" i="9"/>
  <c r="BQ86" i="9"/>
  <c r="BQ85" i="9"/>
  <c r="BQ84" i="9"/>
  <c r="BQ83" i="9"/>
  <c r="BQ82" i="9"/>
  <c r="BQ81" i="9"/>
  <c r="BQ80" i="9"/>
  <c r="BQ79" i="9"/>
  <c r="BQ78" i="9"/>
  <c r="BQ77" i="9"/>
  <c r="BQ76" i="9"/>
  <c r="BQ75" i="9"/>
  <c r="BQ74" i="9"/>
  <c r="BQ73" i="9"/>
  <c r="BQ72" i="9"/>
  <c r="BQ71" i="9"/>
  <c r="BQ70" i="9"/>
  <c r="BQ69" i="9"/>
  <c r="BQ68" i="9"/>
  <c r="BQ67" i="9"/>
  <c r="BQ66" i="9"/>
  <c r="BQ65" i="9"/>
  <c r="BQ64" i="9"/>
  <c r="BQ63" i="9"/>
  <c r="BQ62" i="9"/>
  <c r="BQ61" i="9"/>
  <c r="BQ60" i="9"/>
  <c r="BQ59" i="9"/>
  <c r="BQ58" i="9"/>
  <c r="BQ57" i="9"/>
  <c r="BQ56" i="9"/>
  <c r="BQ55" i="9"/>
  <c r="BQ54" i="9"/>
  <c r="BQ53" i="9"/>
  <c r="BQ52" i="9"/>
  <c r="BQ51" i="9"/>
  <c r="BQ50" i="9"/>
  <c r="BQ49" i="9"/>
  <c r="BQ48" i="9"/>
  <c r="BQ47" i="9"/>
  <c r="BQ46" i="9"/>
  <c r="BQ45" i="9"/>
  <c r="BQ44" i="9"/>
  <c r="BQ43" i="9"/>
  <c r="BQ42" i="9"/>
  <c r="BQ41" i="9"/>
  <c r="BQ40" i="9"/>
  <c r="BQ39" i="9"/>
  <c r="BQ38" i="9"/>
  <c r="BQ37" i="9"/>
  <c r="BQ36" i="9"/>
  <c r="BQ35" i="9"/>
  <c r="BQ34" i="9"/>
  <c r="BQ33" i="9"/>
  <c r="BQ32" i="9"/>
  <c r="BQ31" i="9"/>
  <c r="BQ30" i="9"/>
  <c r="BQ29" i="9"/>
  <c r="BQ28" i="9"/>
  <c r="BQ27" i="9"/>
  <c r="BQ26" i="9"/>
  <c r="BQ25" i="9"/>
  <c r="BQ24" i="9"/>
  <c r="BQ23" i="9"/>
  <c r="BQ22" i="9"/>
  <c r="BQ21" i="9"/>
  <c r="BQ20" i="9"/>
  <c r="BQ19" i="9"/>
  <c r="BQ18" i="9"/>
  <c r="BQ17" i="9"/>
  <c r="BQ16" i="9"/>
  <c r="BQ15" i="9"/>
  <c r="BQ14" i="9"/>
  <c r="BQ13" i="9"/>
  <c r="BQ12" i="9"/>
  <c r="C12" i="9"/>
  <c r="C13" i="9" s="1"/>
  <c r="BQ11" i="9"/>
  <c r="BQ10" i="9"/>
  <c r="C14" i="9" l="1"/>
  <c r="C15" i="9" l="1"/>
  <c r="C16" i="9" l="1"/>
  <c r="C17" i="9" l="1"/>
  <c r="C18" i="9" l="1"/>
  <c r="C19" i="9" l="1"/>
  <c r="C20" i="9" l="1"/>
  <c r="C21" i="9" l="1"/>
  <c r="C22" i="9" l="1"/>
  <c r="C23" i="9" l="1"/>
  <c r="C24" i="9" l="1"/>
  <c r="C25" i="9" l="1"/>
  <c r="C26" i="9" l="1"/>
  <c r="C27" i="9" l="1"/>
  <c r="C28" i="9" l="1"/>
  <c r="C29" i="9" l="1"/>
  <c r="C30" i="9" l="1"/>
  <c r="C31" i="9" l="1"/>
  <c r="C32" i="9" l="1"/>
  <c r="C33" i="9" l="1"/>
  <c r="C34" i="9" l="1"/>
  <c r="C35" i="9" l="1"/>
  <c r="C36" i="9" l="1"/>
  <c r="C37" i="9" l="1"/>
  <c r="C38" i="9" l="1"/>
  <c r="C39" i="9" l="1"/>
  <c r="C40" i="9" l="1"/>
  <c r="C41" i="9" l="1"/>
  <c r="C42" i="9" l="1"/>
  <c r="C43" i="9" l="1"/>
  <c r="C44" i="9" l="1"/>
  <c r="C45" i="9" l="1"/>
  <c r="C46" i="9" l="1"/>
  <c r="C47" i="9" l="1"/>
  <c r="C48" i="9" l="1"/>
  <c r="C49" i="9" l="1"/>
  <c r="C50" i="9" l="1"/>
  <c r="C51" i="9" l="1"/>
  <c r="C52" i="9" l="1"/>
  <c r="C53" i="9" l="1"/>
  <c r="C54" i="9" l="1"/>
  <c r="C55" i="9" l="1"/>
  <c r="C56" i="9" l="1"/>
  <c r="C57" i="9" l="1"/>
  <c r="C58" i="9" l="1"/>
  <c r="C59" i="9" l="1"/>
  <c r="C60" i="9" l="1"/>
  <c r="C61" i="9" l="1"/>
  <c r="C62" i="9" l="1"/>
  <c r="C63" i="9" l="1"/>
  <c r="C64" i="9" l="1"/>
  <c r="C65" i="9" l="1"/>
  <c r="C66" i="9" l="1"/>
  <c r="C67" i="9" l="1"/>
  <c r="C68" i="9" l="1"/>
  <c r="C69" i="9" l="1"/>
  <c r="C70" i="9" l="1"/>
  <c r="C71" i="9" l="1"/>
  <c r="C72" i="9" l="1"/>
  <c r="C73" i="9" l="1"/>
  <c r="C74" i="9" l="1"/>
  <c r="C75" i="9" l="1"/>
  <c r="C76" i="9" l="1"/>
  <c r="C77" i="9" l="1"/>
  <c r="C78" i="9" l="1"/>
  <c r="C79" i="9" l="1"/>
  <c r="C80" i="9" l="1"/>
  <c r="C81" i="9" l="1"/>
  <c r="C82" i="9" l="1"/>
  <c r="C83" i="9" l="1"/>
  <c r="C84" i="9" l="1"/>
  <c r="C85" i="9" l="1"/>
  <c r="C86" i="9" l="1"/>
  <c r="C87" i="9" l="1"/>
  <c r="C88" i="9" l="1"/>
  <c r="C89" i="9" l="1"/>
  <c r="C90" i="9" l="1"/>
  <c r="C91" i="9" l="1"/>
  <c r="C92" i="9" l="1"/>
  <c r="C93" i="9" l="1"/>
  <c r="C94" i="9" l="1"/>
  <c r="C95" i="9" l="1"/>
  <c r="C96" i="9" l="1"/>
  <c r="C97" i="9" l="1"/>
  <c r="C98" i="9" l="1"/>
  <c r="C99" i="9" l="1"/>
  <c r="C100" i="9" l="1"/>
  <c r="C101" i="9" l="1"/>
  <c r="C102" i="9" l="1"/>
  <c r="C103" i="9" l="1"/>
  <c r="C104" i="9" l="1"/>
  <c r="C105" i="9" l="1"/>
  <c r="C106" i="9" l="1"/>
  <c r="C107" i="9" l="1"/>
  <c r="C108" i="9" l="1"/>
  <c r="C109" i="9" l="1"/>
  <c r="C110" i="9" l="1"/>
  <c r="D114" i="7" l="1"/>
  <c r="D116" i="7" s="1"/>
  <c r="D118" i="7" s="1"/>
  <c r="D120" i="7" s="1"/>
  <c r="D122" i="7" s="1"/>
  <c r="D124" i="7" s="1"/>
  <c r="D126" i="7" s="1"/>
  <c r="J231" i="7" l="1"/>
  <c r="A2" i="8" l="1"/>
  <c r="A1" i="8"/>
</calcChain>
</file>

<file path=xl/sharedStrings.xml><?xml version="1.0" encoding="utf-8"?>
<sst xmlns="http://schemas.openxmlformats.org/spreadsheetml/2006/main" count="415" uniqueCount="325">
  <si>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</si>
  <si>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</si>
  <si>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</si>
  <si>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</si>
  <si>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</si>
  <si>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</si>
  <si>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</si>
  <si>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</si>
  <si>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</si>
  <si>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</si>
  <si>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</si>
  <si>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</si>
  <si>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</si>
  <si>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</si>
  <si>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</si>
  <si>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</si>
  <si>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</si>
  <si>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</si>
  <si>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</si>
  <si>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</si>
  <si>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</si>
  <si>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</si>
  <si>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</si>
  <si>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</si>
  <si>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</si>
  <si>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</si>
  <si>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</si>
  <si>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</si>
  <si>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</si>
  <si>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</si>
  <si>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</si>
  <si>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</si>
  <si>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</si>
  <si>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</si>
  <si>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</si>
  <si>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</si>
  <si>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</si>
  <si>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</si>
  <si>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</si>
  <si>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</si>
  <si>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</si>
  <si>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</si>
  <si>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</si>
  <si>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</si>
  <si>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</si>
  <si>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</si>
  <si>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</si>
  <si>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</si>
  <si>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</si>
  <si>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</si>
  <si>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</si>
  <si>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</si>
  <si>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</si>
  <si>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</si>
  <si>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</si>
  <si>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</si>
  <si>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</si>
  <si>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</si>
  <si>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</si>
  <si>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</si>
  <si>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</si>
  <si>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</si>
  <si>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</si>
  <si>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</si>
  <si>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</si>
  <si>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</si>
  <si>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</si>
  <si>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</si>
  <si>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</si>
  <si>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</si>
  <si>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</si>
  <si>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</si>
  <si>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</si>
  <si>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</si>
  <si>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</si>
  <si>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</si>
  <si>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</si>
  <si>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</si>
  <si>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</si>
  <si>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</si>
  <si>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</si>
  <si>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</si>
  <si>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</si>
  <si>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</si>
  <si>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</si>
  <si>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</si>
  <si>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</si>
  <si>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</si>
  <si>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</si>
  <si>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</si>
  <si>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</si>
  <si>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</si>
  <si>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</si>
  <si>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</si>
  <si>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</si>
  <si>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</si>
  <si>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</si>
  <si>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</si>
  <si>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</si>
  <si>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</si>
  <si>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</si>
  <si>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</si>
  <si>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</si>
  <si>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</si>
  <si>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</si>
  <si>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</si>
  <si>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</si>
  <si>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</si>
  <si>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</si>
  <si>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</si>
  <si>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</si>
  <si>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</si>
  <si>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</si>
  <si>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</si>
  <si>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</si>
  <si>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</si>
  <si>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</si>
  <si>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</si>
  <si>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</si>
  <si>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</si>
  <si>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</si>
  <si>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</si>
  <si>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</si>
  <si>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</si>
  <si>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</si>
  <si>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</si>
  <si>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</si>
  <si>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</si>
  <si>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</si>
  <si>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</si>
  <si>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</si>
  <si>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</si>
  <si>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</si>
  <si>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</si>
  <si>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</si>
  <si>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</si>
  <si>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</si>
  <si>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</si>
  <si>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</si>
  <si>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</si>
  <si>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</si>
  <si>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</si>
  <si>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</si>
  <si>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</si>
  <si>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</si>
  <si>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</si>
  <si>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</si>
  <si>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</si>
  <si>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</si>
  <si>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</si>
  <si>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</si>
  <si>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</si>
  <si>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</si>
  <si>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</si>
  <si>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</si>
  <si>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</si>
  <si>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</si>
  <si>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</si>
  <si>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</si>
  <si>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</si>
  <si>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</si>
  <si>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</si>
  <si>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</si>
  <si>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</si>
  <si>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</si>
  <si>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</si>
  <si>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</si>
  <si>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</si>
  <si>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</si>
  <si>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業種区分</t>
    <phoneticPr fontId="4"/>
  </si>
  <si>
    <t>B.契約する営業所の許可区分</t>
    <phoneticPr fontId="4"/>
  </si>
  <si>
    <t>備考</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</si>
  <si>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</si>
  <si>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</si>
  <si>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</si>
  <si>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</si>
  <si>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</si>
  <si>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</si>
  <si>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</si>
  <si>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</si>
  <si>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申請区分</t>
    <rPh sb="0" eb="2">
      <t>シンセイ</t>
    </rPh>
    <rPh sb="2" eb="4">
      <t>クブン</t>
    </rPh>
    <phoneticPr fontId="5"/>
  </si>
  <si>
    <t>リストから選択してください。</t>
    <rPh sb="5" eb="7">
      <t>センタク</t>
    </rPh>
    <phoneticPr fontId="4"/>
  </si>
  <si>
    <t>例)カブシキガイシャスズキグミ　カンサイエイギョウショ
正式名称を全角カタカナで入力してください。支店・営業所名は、１文字空けて入力してください。</t>
    <phoneticPr fontId="4"/>
  </si>
  <si>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</si>
  <si>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自己資本額</t>
    <rPh sb="0" eb="2">
      <t>ジコ</t>
    </rPh>
    <rPh sb="2" eb="4">
      <t>シホン</t>
    </rPh>
    <rPh sb="4" eb="5">
      <t>ガク</t>
    </rPh>
    <phoneticPr fontId="4"/>
  </si>
  <si>
    <t>千円</t>
    <phoneticPr fontId="4"/>
  </si>
  <si>
    <t>千円未満は切り捨ててください。</t>
    <rPh sb="0" eb="4">
      <t>センエンミマン</t>
    </rPh>
    <rPh sb="5" eb="6">
      <t>キ</t>
    </rPh>
    <rPh sb="7" eb="8">
      <t>ス</t>
    </rPh>
    <phoneticPr fontId="4"/>
  </si>
  <si>
    <t>資本金額</t>
    <rPh sb="0" eb="2">
      <t>シホン</t>
    </rPh>
    <rPh sb="2" eb="3">
      <t>キン</t>
    </rPh>
    <rPh sb="3" eb="4">
      <t>ガク</t>
    </rPh>
    <phoneticPr fontId="4"/>
  </si>
  <si>
    <t>千円</t>
    <rPh sb="0" eb="2">
      <t>センエン</t>
    </rPh>
    <phoneticPr fontId="4"/>
  </si>
  <si>
    <t>雇用保険の加入有無</t>
    <rPh sb="0" eb="4">
      <t>コヨウホケン</t>
    </rPh>
    <rPh sb="5" eb="7">
      <t>カニュウ</t>
    </rPh>
    <rPh sb="7" eb="9">
      <t>ウム</t>
    </rPh>
    <phoneticPr fontId="5"/>
  </si>
  <si>
    <t>健康保険の加入有無</t>
    <rPh sb="0" eb="4">
      <t>ケンコウホケン</t>
    </rPh>
    <rPh sb="5" eb="7">
      <t>カニュウ</t>
    </rPh>
    <rPh sb="7" eb="9">
      <t>ウム</t>
    </rPh>
    <phoneticPr fontId="5"/>
  </si>
  <si>
    <t>厚生年金保険の加入有無</t>
    <rPh sb="0" eb="6">
      <t>コウセイネンキンホケン</t>
    </rPh>
    <rPh sb="7" eb="9">
      <t>カニュウ</t>
    </rPh>
    <rPh sb="9" eb="11">
      <t>ウム</t>
    </rPh>
    <phoneticPr fontId="4"/>
  </si>
  <si>
    <t>建設業退職金共済制度</t>
    <rPh sb="0" eb="3">
      <t>ケンセツギョウ</t>
    </rPh>
    <rPh sb="3" eb="6">
      <t>タイショクキン</t>
    </rPh>
    <rPh sb="6" eb="8">
      <t>キョウサイ</t>
    </rPh>
    <rPh sb="8" eb="10">
      <t>セイド</t>
    </rPh>
    <phoneticPr fontId="4"/>
  </si>
  <si>
    <t>加入有無</t>
    <phoneticPr fontId="4"/>
  </si>
  <si>
    <t>G.主観的事項</t>
    <rPh sb="2" eb="4">
      <t>シュカン</t>
    </rPh>
    <rPh sb="4" eb="5">
      <t>テキ</t>
    </rPh>
    <rPh sb="5" eb="7">
      <t>ジコウ</t>
    </rPh>
    <phoneticPr fontId="4"/>
  </si>
  <si>
    <t>ISO取得認証状況</t>
    <rPh sb="3" eb="5">
      <t>シュトク</t>
    </rPh>
    <rPh sb="5" eb="7">
      <t>ニンショウ</t>
    </rPh>
    <rPh sb="7" eb="9">
      <t>ジョウキョウ</t>
    </rPh>
    <phoneticPr fontId="4"/>
  </si>
  <si>
    <t>規格</t>
    <rPh sb="0" eb="2">
      <t>キカク</t>
    </rPh>
    <phoneticPr fontId="5"/>
  </si>
  <si>
    <t>取得の有無</t>
    <rPh sb="0" eb="2">
      <t>シュトク</t>
    </rPh>
    <rPh sb="3" eb="5">
      <t>ウム</t>
    </rPh>
    <phoneticPr fontId="4"/>
  </si>
  <si>
    <t>ISO 9000s（品質マネジメントシステム関連）</t>
    <phoneticPr fontId="5"/>
  </si>
  <si>
    <t>ISO 14000s（環境マネジメントシステム関連）</t>
    <phoneticPr fontId="4"/>
  </si>
  <si>
    <t>障がい者雇用状況</t>
    <phoneticPr fontId="5"/>
  </si>
  <si>
    <t>退職一時金制度若しくは</t>
    <rPh sb="0" eb="2">
      <t>タイショク</t>
    </rPh>
    <rPh sb="2" eb="5">
      <t>イチジキン</t>
    </rPh>
    <rPh sb="5" eb="7">
      <t>セイド</t>
    </rPh>
    <rPh sb="7" eb="8">
      <t>モ</t>
    </rPh>
    <phoneticPr fontId="4"/>
  </si>
  <si>
    <t>企業年金制度導入の有無</t>
    <phoneticPr fontId="4"/>
  </si>
  <si>
    <t>の有無</t>
    <rPh sb="1" eb="3">
      <t>ウム</t>
    </rPh>
    <phoneticPr fontId="4"/>
  </si>
  <si>
    <t>契約締結権限者役職</t>
    <rPh sb="7" eb="9">
      <t>ヤクショク</t>
    </rPh>
    <phoneticPr fontId="5"/>
  </si>
  <si>
    <t>契約締結権限者の役職を入力してください。</t>
    <rPh sb="0" eb="2">
      <t>ケイヤク</t>
    </rPh>
    <rPh sb="2" eb="4">
      <t>テイケツ</t>
    </rPh>
    <rPh sb="4" eb="6">
      <t>ケンゲン</t>
    </rPh>
    <rPh sb="6" eb="7">
      <t>シャ</t>
    </rPh>
    <rPh sb="8" eb="10">
      <t>ヤクショク</t>
    </rPh>
    <rPh sb="11" eb="13">
      <t>ニュウリョク</t>
    </rPh>
    <phoneticPr fontId="4"/>
  </si>
  <si>
    <t>契約締結権限者氏名</t>
    <rPh sb="0" eb="7">
      <t>ケイヤクテイケツケンゲンシャ</t>
    </rPh>
    <rPh sb="7" eb="9">
      <t>シメイ</t>
    </rPh>
    <phoneticPr fontId="5"/>
  </si>
  <si>
    <t>契約締結権限者</t>
    <phoneticPr fontId="5"/>
  </si>
  <si>
    <t>E-mailアドレス</t>
    <phoneticPr fontId="4"/>
  </si>
  <si>
    <r>
      <t>電子契約で</t>
    </r>
    <r>
      <rPr>
        <sz val="10"/>
        <color rgb="FFFF0000"/>
        <rFont val="ＭＳ ゴシック"/>
        <family val="3"/>
        <charset val="128"/>
      </rPr>
      <t>契約締結権限者</t>
    </r>
    <r>
      <rPr>
        <sz val="10"/>
        <color rgb="FF0D0D0D"/>
        <rFont val="ＭＳ ゴシック"/>
        <family val="3"/>
        <charset val="128"/>
      </rPr>
      <t>が使用するメールアドレスを記入してください。</t>
    </r>
    <rPh sb="0" eb="2">
      <t>デンシ</t>
    </rPh>
    <rPh sb="2" eb="4">
      <t>ケイヤク</t>
    </rPh>
    <rPh sb="5" eb="7">
      <t>ケイヤク</t>
    </rPh>
    <rPh sb="7" eb="9">
      <t>テイケツ</t>
    </rPh>
    <rPh sb="9" eb="11">
      <t>ケンゲン</t>
    </rPh>
    <rPh sb="11" eb="12">
      <t>シャ</t>
    </rPh>
    <rPh sb="13" eb="15">
      <t>シヨウ</t>
    </rPh>
    <rPh sb="25" eb="27">
      <t>キニュウ</t>
    </rPh>
    <phoneticPr fontId="4"/>
  </si>
  <si>
    <t>契約事務担当者氏名</t>
    <rPh sb="0" eb="2">
      <t>ケイヤク</t>
    </rPh>
    <rPh sb="2" eb="7">
      <t>ジムタントウシャ</t>
    </rPh>
    <rPh sb="7" eb="9">
      <t>シメイ</t>
    </rPh>
    <phoneticPr fontId="5"/>
  </si>
  <si>
    <t>契約事務担当者</t>
    <rPh sb="0" eb="7">
      <t>ケイヤクジムタントウシャ</t>
    </rPh>
    <phoneticPr fontId="5"/>
  </si>
  <si>
    <r>
      <t>電子契約で</t>
    </r>
    <r>
      <rPr>
        <sz val="10"/>
        <color rgb="FFFF0000"/>
        <rFont val="ＭＳ ゴシック"/>
        <family val="3"/>
        <charset val="128"/>
      </rPr>
      <t>契約事務担当者</t>
    </r>
    <r>
      <rPr>
        <sz val="10"/>
        <color rgb="FF0D0D0D"/>
        <rFont val="ＭＳ ゴシック"/>
        <family val="3"/>
        <charset val="128"/>
      </rPr>
      <t>が使用するメールアドレスを設定する場合に記入してください。</t>
    </r>
    <rPh sb="0" eb="2">
      <t>デンシ</t>
    </rPh>
    <rPh sb="2" eb="4">
      <t>ケイヤク</t>
    </rPh>
    <rPh sb="5" eb="7">
      <t>ケイヤク</t>
    </rPh>
    <rPh sb="7" eb="9">
      <t>ジム</t>
    </rPh>
    <rPh sb="9" eb="12">
      <t>タントウシャ</t>
    </rPh>
    <rPh sb="13" eb="15">
      <t>シヨウ</t>
    </rPh>
    <rPh sb="25" eb="27">
      <t>セッテイ</t>
    </rPh>
    <rPh sb="29" eb="31">
      <t>バアイ</t>
    </rPh>
    <rPh sb="32" eb="34">
      <t>キニュウ</t>
    </rPh>
    <phoneticPr fontId="4"/>
  </si>
  <si>
    <t>職員情報入力シートを開き、職員情報を入力してください。</t>
    <rPh sb="0" eb="2">
      <t>ショクイン</t>
    </rPh>
    <rPh sb="2" eb="4">
      <t>ジョウホウ</t>
    </rPh>
    <rPh sb="4" eb="6">
      <t>ニュウリョク</t>
    </rPh>
    <rPh sb="10" eb="11">
      <t>ヒラ</t>
    </rPh>
    <rPh sb="13" eb="15">
      <t>ショクイン</t>
    </rPh>
    <rPh sb="15" eb="17">
      <t>ジョウホウ</t>
    </rPh>
    <rPh sb="18" eb="20">
      <t>ニュウリョク</t>
    </rPh>
    <phoneticPr fontId="4"/>
  </si>
  <si>
    <t>共通</t>
  </si>
  <si>
    <t>職員</t>
  </si>
  <si>
    <t>1番目には経営管理責任者を入力してください。
2番目以降には常時雇用されている職員を入力してください。詳細については、各自治体の申請要領ページをご確認ください。</t>
    <phoneticPr fontId="4"/>
  </si>
  <si>
    <t>資格番号については、別表の「業種別技術職員コード表(https://bid-entry.com/code.pdf)」を参照してください。</t>
    <phoneticPr fontId="4"/>
  </si>
  <si>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4"/>
  </si>
  <si>
    <t>氏名</t>
    <rPh sb="0" eb="2">
      <t>シメイ</t>
    </rPh>
    <phoneticPr fontId="4"/>
  </si>
  <si>
    <t>生年月日</t>
    <rPh sb="0" eb="2">
      <t>セイネン</t>
    </rPh>
    <rPh sb="2" eb="4">
      <t>ガッピ</t>
    </rPh>
    <phoneticPr fontId="4"/>
  </si>
  <si>
    <t>監理技術者番号</t>
    <rPh sb="0" eb="2">
      <t>カンリ</t>
    </rPh>
    <rPh sb="2" eb="5">
      <t>ギジュツシャ</t>
    </rPh>
    <rPh sb="5" eb="7">
      <t>バンゴウ</t>
    </rPh>
    <phoneticPr fontId="4"/>
  </si>
  <si>
    <t>監理技術者
有効期限日</t>
    <phoneticPr fontId="4"/>
  </si>
  <si>
    <t>土</t>
    <rPh sb="0" eb="1">
      <t>ツチ</t>
    </rPh>
    <phoneticPr fontId="4"/>
  </si>
  <si>
    <t>建</t>
    <rPh sb="0" eb="1">
      <t>ケン</t>
    </rPh>
    <phoneticPr fontId="4"/>
  </si>
  <si>
    <t>大</t>
    <rPh sb="0" eb="1">
      <t>ダイ</t>
    </rPh>
    <phoneticPr fontId="4"/>
  </si>
  <si>
    <t>左</t>
    <rPh sb="0" eb="1">
      <t>ヒダリ</t>
    </rPh>
    <phoneticPr fontId="4"/>
  </si>
  <si>
    <t>と</t>
    <phoneticPr fontId="4"/>
  </si>
  <si>
    <t>石</t>
    <rPh sb="0" eb="1">
      <t>イシ</t>
    </rPh>
    <phoneticPr fontId="4"/>
  </si>
  <si>
    <t>屋</t>
    <rPh sb="0" eb="1">
      <t>ヤ</t>
    </rPh>
    <phoneticPr fontId="4"/>
  </si>
  <si>
    <t>電</t>
    <rPh sb="0" eb="1">
      <t>デン</t>
    </rPh>
    <phoneticPr fontId="4"/>
  </si>
  <si>
    <t>管</t>
    <rPh sb="0" eb="1">
      <t>カン</t>
    </rPh>
    <phoneticPr fontId="4"/>
  </si>
  <si>
    <t>タ</t>
    <phoneticPr fontId="4"/>
  </si>
  <si>
    <t>鋼</t>
    <rPh sb="0" eb="1">
      <t>コウ</t>
    </rPh>
    <phoneticPr fontId="4"/>
  </si>
  <si>
    <t>筋</t>
    <rPh sb="0" eb="1">
      <t>スジ</t>
    </rPh>
    <phoneticPr fontId="4"/>
  </si>
  <si>
    <t>舗</t>
    <rPh sb="0" eb="1">
      <t>ホ</t>
    </rPh>
    <phoneticPr fontId="4"/>
  </si>
  <si>
    <t>しゅ</t>
    <phoneticPr fontId="4"/>
  </si>
  <si>
    <t>板</t>
    <rPh sb="0" eb="1">
      <t>イタ</t>
    </rPh>
    <phoneticPr fontId="4"/>
  </si>
  <si>
    <t>ガ</t>
    <phoneticPr fontId="4"/>
  </si>
  <si>
    <t>塗</t>
    <rPh sb="0" eb="1">
      <t>ヌリ</t>
    </rPh>
    <phoneticPr fontId="4"/>
  </si>
  <si>
    <t>防</t>
    <rPh sb="0" eb="1">
      <t>ボウ</t>
    </rPh>
    <phoneticPr fontId="4"/>
  </si>
  <si>
    <t>内</t>
    <rPh sb="0" eb="1">
      <t>ナイ</t>
    </rPh>
    <phoneticPr fontId="4"/>
  </si>
  <si>
    <t>機</t>
    <rPh sb="0" eb="1">
      <t>キ</t>
    </rPh>
    <phoneticPr fontId="4"/>
  </si>
  <si>
    <t>絶</t>
    <rPh sb="0" eb="1">
      <t>ゼッ</t>
    </rPh>
    <phoneticPr fontId="4"/>
  </si>
  <si>
    <t>通</t>
    <rPh sb="0" eb="1">
      <t>ツウ</t>
    </rPh>
    <phoneticPr fontId="4"/>
  </si>
  <si>
    <t>園</t>
    <rPh sb="0" eb="1">
      <t>エン</t>
    </rPh>
    <phoneticPr fontId="4"/>
  </si>
  <si>
    <t>井</t>
    <rPh sb="0" eb="1">
      <t>イ</t>
    </rPh>
    <phoneticPr fontId="4"/>
  </si>
  <si>
    <t>具</t>
    <rPh sb="0" eb="1">
      <t>グ</t>
    </rPh>
    <phoneticPr fontId="4"/>
  </si>
  <si>
    <t>水</t>
    <rPh sb="0" eb="1">
      <t>ミズ</t>
    </rPh>
    <phoneticPr fontId="4"/>
  </si>
  <si>
    <t>消</t>
    <rPh sb="0" eb="1">
      <t>ショウ</t>
    </rPh>
    <phoneticPr fontId="4"/>
  </si>
  <si>
    <t>清</t>
    <rPh sb="0" eb="1">
      <t>キヨシ</t>
    </rPh>
    <phoneticPr fontId="4"/>
  </si>
  <si>
    <t>解</t>
    <rPh sb="0" eb="1">
      <t>カイ</t>
    </rPh>
    <phoneticPr fontId="4"/>
  </si>
  <si>
    <t>資格1</t>
    <rPh sb="0" eb="2">
      <t>シカク</t>
    </rPh>
    <phoneticPr fontId="4"/>
  </si>
  <si>
    <t>資格2</t>
    <rPh sb="0" eb="2">
      <t>シカク</t>
    </rPh>
    <phoneticPr fontId="4"/>
  </si>
  <si>
    <t>資格3</t>
    <rPh sb="0" eb="2">
      <t>シカク</t>
    </rPh>
    <phoneticPr fontId="4"/>
  </si>
  <si>
    <t>資格4</t>
    <rPh sb="0" eb="2">
      <t>シカク</t>
    </rPh>
    <phoneticPr fontId="4"/>
  </si>
  <si>
    <t>資格5</t>
    <rPh sb="0" eb="2">
      <t>シカク</t>
    </rPh>
    <phoneticPr fontId="4"/>
  </si>
  <si>
    <t>資格6</t>
    <rPh sb="0" eb="2">
      <t>シカク</t>
    </rPh>
    <phoneticPr fontId="4"/>
  </si>
  <si>
    <t>資格7</t>
    <rPh sb="0" eb="2">
      <t>シカク</t>
    </rPh>
    <phoneticPr fontId="4"/>
  </si>
  <si>
    <t>資格8</t>
    <rPh sb="0" eb="2">
      <t>シカク</t>
    </rPh>
    <phoneticPr fontId="4"/>
  </si>
  <si>
    <t>資格9</t>
    <rPh sb="0" eb="2">
      <t>シカク</t>
    </rPh>
    <phoneticPr fontId="4"/>
  </si>
  <si>
    <t>資格10</t>
    <rPh sb="0" eb="2">
      <t>シカク</t>
    </rPh>
    <phoneticPr fontId="4"/>
  </si>
  <si>
    <t>その他備考</t>
    <rPh sb="2" eb="3">
      <t>タ</t>
    </rPh>
    <rPh sb="3" eb="5">
      <t>ビコウ</t>
    </rPh>
    <phoneticPr fontId="4"/>
  </si>
  <si>
    <t>資格番号</t>
    <rPh sb="0" eb="2">
      <t>シカク</t>
    </rPh>
    <rPh sb="2" eb="4">
      <t>バンゴウ</t>
    </rPh>
    <phoneticPr fontId="4"/>
  </si>
  <si>
    <t>取得日</t>
    <rPh sb="0" eb="3">
      <t>シュトクビ</t>
    </rPh>
    <phoneticPr fontId="4"/>
  </si>
  <si>
    <t>交付番号</t>
    <rPh sb="0" eb="2">
      <t>コウフ</t>
    </rPh>
    <rPh sb="2" eb="4">
      <t>バンゴウ</t>
    </rPh>
    <phoneticPr fontId="4"/>
  </si>
  <si>
    <t>例)</t>
    <rPh sb="0" eb="1">
      <t>レイ</t>
    </rPh>
    <phoneticPr fontId="4"/>
  </si>
  <si>
    <t>山田 太郎</t>
    <rPh sb="0" eb="2">
      <t>ヤマダ</t>
    </rPh>
    <rPh sb="3" eb="5">
      <t>タロウ</t>
    </rPh>
    <phoneticPr fontId="4"/>
  </si>
  <si>
    <t>00030999207</t>
    <phoneticPr fontId="4"/>
  </si>
  <si>
    <t>2022/10/10</t>
    <phoneticPr fontId="4"/>
  </si>
  <si>
    <t>113</t>
  </si>
  <si>
    <t>66666</t>
  </si>
  <si>
    <t>丹波篠山市内業者、準市内業者以外の方は、営業所専任技術者のみ入力してください。</t>
    <rPh sb="0" eb="2">
      <t>タンバ</t>
    </rPh>
    <rPh sb="2" eb="4">
      <t>ササヤマ</t>
    </rPh>
    <rPh sb="4" eb="6">
      <t>シナイ</t>
    </rPh>
    <rPh sb="6" eb="8">
      <t>ギョウシャ</t>
    </rPh>
    <rPh sb="12" eb="14">
      <t>ギョウシャ</t>
    </rPh>
    <rPh sb="14" eb="16">
      <t>イガイ</t>
    </rPh>
    <phoneticPr fontId="4"/>
  </si>
  <si>
    <t>令和7・8年度において、丹波篠山市で行われる建設工事に係る入札に参加する資格の審査を申請します。</t>
    <rPh sb="12" eb="14">
      <t>タンバ</t>
    </rPh>
    <rPh sb="14" eb="16">
      <t>ササヤマ</t>
    </rPh>
    <rPh sb="16" eb="17">
      <t>シ</t>
    </rPh>
    <rPh sb="17" eb="18">
      <t>サイチ</t>
    </rPh>
    <rPh sb="22" eb="26">
      <t>ケンセツコウジ</t>
    </rPh>
    <rPh sb="29" eb="31">
      <t>ニュウサツ</t>
    </rPh>
    <rPh sb="32" eb="34">
      <t>サンカ</t>
    </rPh>
    <rPh sb="36" eb="38">
      <t>シカク</t>
    </rPh>
    <rPh sb="39" eb="41">
      <t>シンサ</t>
    </rPh>
    <rPh sb="42" eb="44">
      <t>シンセイ</t>
    </rPh>
    <phoneticPr fontId="4"/>
  </si>
  <si>
    <t>法定外労災保険の</t>
    <rPh sb="0" eb="2">
      <t>ホウテイ</t>
    </rPh>
    <rPh sb="2" eb="3">
      <t>ガイ</t>
    </rPh>
    <rPh sb="3" eb="5">
      <t>ロウサイホケン</t>
    </rPh>
    <phoneticPr fontId="4"/>
  </si>
  <si>
    <r>
      <t>電子契約に利用するメールアドレス等を記入してください。
※</t>
    </r>
    <r>
      <rPr>
        <sz val="10"/>
        <color rgb="FFFF0000"/>
        <rFont val="ＭＳ ゴシック"/>
        <family val="3"/>
        <charset val="128"/>
      </rPr>
      <t>「電子契約用メールアドレス届出書」と同一の内容を入力</t>
    </r>
    <r>
      <rPr>
        <sz val="10"/>
        <color rgb="FF0D0D0D"/>
        <rFont val="ＭＳ ゴシック"/>
        <family val="3"/>
        <charset val="128"/>
      </rPr>
      <t>してください。</t>
    </r>
    <rPh sb="0" eb="4">
      <t>デンシケイヤク</t>
    </rPh>
    <rPh sb="5" eb="7">
      <t>リヨウ</t>
    </rPh>
    <rPh sb="16" eb="17">
      <t>トウ</t>
    </rPh>
    <rPh sb="18" eb="20">
      <t>キニュウ</t>
    </rPh>
    <rPh sb="30" eb="34">
      <t>デンシケイヤク</t>
    </rPh>
    <rPh sb="34" eb="35">
      <t>ヨウ</t>
    </rPh>
    <rPh sb="42" eb="45">
      <t>トドケデショ</t>
    </rPh>
    <rPh sb="47" eb="49">
      <t>ドウイツ</t>
    </rPh>
    <rPh sb="50" eb="52">
      <t>ナイヨウ</t>
    </rPh>
    <rPh sb="53" eb="55">
      <t>ニュウリョク</t>
    </rPh>
    <phoneticPr fontId="4"/>
  </si>
  <si>
    <t>適格組合証明取得</t>
    <rPh sb="0" eb="2">
      <t>テキカク</t>
    </rPh>
    <rPh sb="2" eb="4">
      <t>クミアイ</t>
    </rPh>
    <rPh sb="4" eb="6">
      <t>ショウメイ</t>
    </rPh>
    <rPh sb="6" eb="8">
      <t>シュトク</t>
    </rPh>
    <phoneticPr fontId="5"/>
  </si>
  <si>
    <t>年月日</t>
    <phoneticPr fontId="4"/>
  </si>
  <si>
    <t>適格組合証明番号</t>
    <rPh sb="0" eb="2">
      <t>テキカク</t>
    </rPh>
    <rPh sb="2" eb="4">
      <t>クミアイ</t>
    </rPh>
    <rPh sb="4" eb="6">
      <t>ショウメイ</t>
    </rPh>
    <rPh sb="6" eb="8">
      <t>バンゴウ</t>
    </rPh>
    <phoneticPr fontId="5"/>
  </si>
  <si>
    <t>事業協同組合、企業組合、協業組合等で官公需適格組合証明を受けている場合は番号を入力してください。</t>
    <phoneticPr fontId="4"/>
  </si>
  <si>
    <t>外資状況</t>
    <rPh sb="0" eb="2">
      <t>ガイシ</t>
    </rPh>
    <rPh sb="2" eb="4">
      <t>ジョウキョウ</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</si>
  <si>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</si>
  <si>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</si>
  <si>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</si>
  <si>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</si>
  <si>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</si>
  <si>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</si>
  <si>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</si>
  <si>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</si>
  <si>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t>
    <phoneticPr fontId="4"/>
  </si>
  <si>
    <t>(d)日本国籍会社</t>
    <phoneticPr fontId="5"/>
  </si>
  <si>
    <t>合併等後の年月</t>
    <rPh sb="0" eb="2">
      <t>ガッペイ</t>
    </rPh>
    <rPh sb="2" eb="4">
      <t>トウゴ</t>
    </rPh>
    <rPh sb="5" eb="7">
      <t>ネンゲツ</t>
    </rPh>
    <phoneticPr fontId="5"/>
  </si>
  <si>
    <t>ヶ月</t>
    <phoneticPr fontId="4"/>
  </si>
  <si>
    <t>例)1年2ヶ月　合併等から経営事項審査の基準日までの期間が５年未満の場合、入力してください。</t>
    <rPh sb="3" eb="4">
      <t>ネン</t>
    </rPh>
    <rPh sb="6" eb="7">
      <t>ゲツ</t>
    </rPh>
    <rPh sb="37" eb="39">
      <t>ニュウリョク</t>
    </rPh>
    <phoneticPr fontId="4"/>
  </si>
  <si>
    <t>設立年月日</t>
    <rPh sb="0" eb="2">
      <t>セツリツ</t>
    </rPh>
    <rPh sb="2" eb="5">
      <t>ネンガッピ</t>
    </rPh>
    <phoneticPr fontId="5"/>
  </si>
  <si>
    <t>常勤職員の人数</t>
    <rPh sb="0" eb="2">
      <t>ジョウキン</t>
    </rPh>
    <rPh sb="2" eb="4">
      <t>ショクイン</t>
    </rPh>
    <rPh sb="5" eb="7">
      <t>ニンズウ</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</si>
  <si>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</si>
  <si>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</si>
  <si>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</si>
  <si>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</si>
  <si>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</si>
  <si>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みなし大企業</t>
    <rPh sb="3" eb="6">
      <t>ダイキギョウ</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</si>
  <si>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</si>
  <si>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ISO取得加算希望の有無</t>
    <rPh sb="3" eb="5">
      <t>シュトク</t>
    </rPh>
    <rPh sb="5" eb="7">
      <t>カサン</t>
    </rPh>
    <rPh sb="7" eb="9">
      <t>キボウ</t>
    </rPh>
    <rPh sb="10" eb="12">
      <t>ウム</t>
    </rPh>
    <phoneticPr fontId="5"/>
  </si>
  <si>
    <t>ISO取得の加算を希望される場合、リストから「有」を選択してください。</t>
    <rPh sb="9" eb="11">
      <t>キボウ</t>
    </rPh>
    <rPh sb="14" eb="16">
      <t>バアイ</t>
    </rPh>
    <rPh sb="23" eb="24">
      <t>アリ</t>
    </rPh>
    <rPh sb="26" eb="28">
      <t>センタク</t>
    </rPh>
    <phoneticPr fontId="4"/>
  </si>
  <si>
    <t>各ISOを取得している場合、リストから「有」を選択してください。有効期限内の各ISO認証書を提出していだく必要があります。</t>
    <rPh sb="0" eb="1">
      <t>カク</t>
    </rPh>
    <rPh sb="5" eb="7">
      <t>シュトク</t>
    </rPh>
    <rPh sb="11" eb="13">
      <t>バアイ</t>
    </rPh>
    <rPh sb="20" eb="21">
      <t>アリ</t>
    </rPh>
    <rPh sb="46" eb="48">
      <t>テイシュツ</t>
    </rPh>
    <rPh sb="53" eb="55">
      <t>ヒツヨウ</t>
    </rPh>
    <phoneticPr fontId="4"/>
  </si>
  <si>
    <t>障がい者雇用加算希望</t>
    <rPh sb="0" eb="1">
      <t>ショウ</t>
    </rPh>
    <rPh sb="3" eb="4">
      <t>シャ</t>
    </rPh>
    <rPh sb="4" eb="6">
      <t>コヨウ</t>
    </rPh>
    <rPh sb="6" eb="8">
      <t>カサン</t>
    </rPh>
    <rPh sb="8" eb="10">
      <t>キボウ</t>
    </rPh>
    <phoneticPr fontId="5"/>
  </si>
  <si>
    <t>障がい者雇用の加算を希望される場合、リストから「有」を選択してください。</t>
    <rPh sb="10" eb="12">
      <t>キボウ</t>
    </rPh>
    <rPh sb="15" eb="17">
      <t>バアイ</t>
    </rPh>
    <rPh sb="24" eb="25">
      <t>アリ</t>
    </rPh>
    <rPh sb="27" eb="29">
      <t>センタク</t>
    </rPh>
    <phoneticPr fontId="4"/>
  </si>
  <si>
    <t>H.電子契約情報</t>
    <rPh sb="2" eb="6">
      <t>デンシケイヤク</t>
    </rPh>
    <rPh sb="6" eb="8">
      <t>ジョウホウ</t>
    </rPh>
    <phoneticPr fontId="4"/>
  </si>
  <si>
    <t>本申請内容を確認する際の問合わせ先を入力してください。
行政書士に依頼している場合は、「D.申請代理人情報」に入力してください。</t>
    <rPh sb="0" eb="1">
      <t>ホン</t>
    </rPh>
    <phoneticPr fontId="4"/>
  </si>
  <si>
    <t>A.本社(店)情報の許可区分</t>
    <rPh sb="10" eb="14">
      <t>キョカクブン</t>
    </rPh>
    <phoneticPr fontId="4"/>
  </si>
  <si>
    <t>技術職員情報</t>
    <rPh sb="0" eb="2">
      <t>ギジュツ</t>
    </rPh>
    <rPh sb="2" eb="4">
      <t>ショクイン</t>
    </rPh>
    <rPh sb="4" eb="6">
      <t>ジョウホウ</t>
    </rPh>
    <phoneticPr fontId="4"/>
  </si>
  <si>
    <t>28_丹波篠山市</t>
  </si>
  <si>
    <t>下記を入力してください。</t>
    <rPh sb="0" eb="2">
      <t>カキ</t>
    </rPh>
    <rPh sb="3" eb="5">
      <t>ニュウリョク</t>
    </rPh>
    <phoneticPr fontId="4"/>
  </si>
  <si>
    <t>　※入力不要</t>
    <rPh sb="2" eb="4">
      <t>ニュウリョク</t>
    </rPh>
    <rPh sb="4" eb="6">
      <t>フヨウ</t>
    </rPh>
    <phoneticPr fontId="4"/>
  </si>
  <si>
    <t>リストから選択してください。
障がい者を雇用している場合、障害者雇用状況報告書、または障がい者手帳を提出していただく必要があります。</t>
    <rPh sb="26" eb="28">
      <t>バアイ</t>
    </rPh>
    <rPh sb="29" eb="31">
      <t>ショウガイ</t>
    </rPh>
    <rPh sb="50" eb="52">
      <t>テイシュツ</t>
    </rPh>
    <rPh sb="58" eb="60">
      <t>ヒツヨウ</t>
    </rPh>
    <phoneticPr fontId="4"/>
  </si>
  <si>
    <t>【通知用】</t>
    <rPh sb="1" eb="4">
      <t>ツウチヨウ</t>
    </rPh>
    <phoneticPr fontId="4"/>
  </si>
  <si>
    <r>
      <rPr>
        <sz val="10"/>
        <color rgb="FFFF0000"/>
        <rFont val="ＭＳ ゴシック"/>
        <family val="3"/>
        <charset val="128"/>
      </rPr>
      <t>電子入札用 パスワード・IDを受信</t>
    </r>
    <r>
      <rPr>
        <sz val="10"/>
        <color theme="1" tint="4.9989318521683403E-2"/>
        <rFont val="ＭＳ ゴシック"/>
        <family val="3"/>
        <charset val="128"/>
      </rPr>
      <t>するメールアドレスを@を含む半角文字で入力してください。
支店・営業所に入札・契約権限を委任する場合、入力は不要です。</t>
    </r>
    <phoneticPr fontId="4"/>
  </si>
  <si>
    <r>
      <rPr>
        <sz val="10"/>
        <color rgb="FFFF0000"/>
        <rFont val="ＭＳ ゴシック"/>
        <family val="3"/>
        <charset val="128"/>
      </rPr>
      <t>電子入札用 パスワード・IDを受信</t>
    </r>
    <r>
      <rPr>
        <sz val="10"/>
        <color theme="1" tint="4.9989318521683403E-2"/>
        <rFont val="ＭＳ ゴシック"/>
        <family val="3"/>
        <charset val="128"/>
      </rPr>
      <t>するメールアドレスを@を含む半角文字で入力してください。</t>
    </r>
    <phoneticPr fontId="4"/>
  </si>
  <si>
    <t>給水装置工事事業者</t>
    <phoneticPr fontId="4"/>
  </si>
  <si>
    <t>指定証の有無</t>
    <rPh sb="0" eb="2">
      <t>シテイ</t>
    </rPh>
    <rPh sb="2" eb="3">
      <t>ショウ</t>
    </rPh>
    <rPh sb="4" eb="6">
      <t>ウム</t>
    </rPh>
    <phoneticPr fontId="4"/>
  </si>
  <si>
    <t>丹波篠山市 一般競争入札参加資格申請書【建設工事】</t>
    <phoneticPr fontId="4"/>
  </si>
  <si>
    <t>Ver.7.0.1</t>
    <phoneticPr fontId="4"/>
  </si>
  <si>
    <t>7.0.1</t>
  </si>
  <si>
    <r>
      <t xml:space="preserve">登録を希望する場合、希望、A.本社(店)情報の許可区分、総合評定値、年間平均完成工事高、B.契約する営業所の許可区分欄を入力してください。
</t>
    </r>
    <r>
      <rPr>
        <sz val="10"/>
        <color theme="1" tint="4.9989318521683403E-2"/>
        <rFont val="ＭＳ ゴシック"/>
        <family val="3"/>
        <charset val="128"/>
      </rPr>
      <t>希望、A.本社(店)情報の許可区分、B.契約する営業所の許可区分欄はリストから選択してください。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30" eb="33">
      <t>ヒョウテイチ</t>
    </rPh>
    <rPh sb="34" eb="36">
      <t>ネンカン</t>
    </rPh>
    <rPh sb="46" eb="48">
      <t>ケイヤク</t>
    </rPh>
    <rPh sb="50" eb="53">
      <t>エイギョウショ</t>
    </rPh>
    <rPh sb="70" eb="72">
      <t>キボウ</t>
    </rPh>
    <rPh sb="102" eb="103">
      <t>ラン</t>
    </rPh>
    <rPh sb="119" eb="121">
      <t>ネンカン</t>
    </rPh>
    <rPh sb="121" eb="123">
      <t>ヘイキン</t>
    </rPh>
    <rPh sb="145" eb="147">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</si>
</sst>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 numFmtId="184" formatCode="#"/>
  </numFmts>
  <fonts count="3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sz val="10"/>
      <color theme="1"/>
      <name val="ＭＳ ゴシック"/>
      <family val="3"/>
      <charset val="128"/>
    </font>
    <font>
      <u/>
      <sz val="11"/>
      <color theme="10"/>
      <name val="ＭＳ Ｐゴシック"/>
      <family val="2"/>
      <charset val="128"/>
      <scheme val="minor"/>
    </font>
    <font>
      <sz val="11"/>
      <color rgb="FF1A1A1A"/>
      <name val="ＭＳ ゴシック"/>
      <family val="3"/>
      <charset val="128"/>
    </font>
    <font>
      <u/>
      <sz val="11"/>
      <color theme="10"/>
      <name val="ＭＳ ゴシック"/>
      <family val="3"/>
      <charset val="128"/>
    </font>
    <font>
      <strike/>
      <sz val="11"/>
      <color theme="1"/>
      <name val="ＭＳ ゴシック"/>
      <family val="3"/>
      <charset val="128"/>
    </font>
    <font>
      <b/>
      <strike/>
      <sz val="12"/>
      <color theme="1"/>
      <name val="ＭＳ ゴシック"/>
      <family val="3"/>
      <charset val="128"/>
    </font>
    <font>
      <strike/>
      <sz val="10"/>
      <color theme="1"/>
      <name val="ＭＳ ゴシック"/>
      <family val="3"/>
      <charset val="128"/>
    </font>
    <font>
      <strike/>
      <sz val="10"/>
      <color theme="1" tint="4.9989318521683403E-2"/>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top style="hair">
        <color indexed="64"/>
      </top>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413">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15" xfId="0" applyNumberFormat="1" applyFont="1" applyFill="1" applyBorder="1" applyAlignment="1" applyProtection="1">
      <alignment horizontal="left" vertical="center"/>
      <protection locked="0"/>
    </xf>
    <xf numFmtId="49" fontId="13" fillId="2" borderId="47" xfId="0" applyNumberFormat="1" applyFont="1" applyFill="1" applyBorder="1" applyAlignment="1" applyProtection="1">
      <alignment horizontal="left" vertical="center"/>
      <protection locked="0"/>
    </xf>
    <xf numFmtId="14" fontId="13" fillId="2" borderId="10" xfId="0" applyNumberFormat="1" applyFont="1" applyFill="1" applyBorder="1" applyAlignment="1" applyProtection="1">
      <alignment horizontal="left" vertical="center"/>
      <protection locked="0"/>
    </xf>
    <xf numFmtId="14" fontId="13" fillId="2" borderId="47" xfId="0" applyNumberFormat="1" applyFont="1" applyFill="1" applyBorder="1" applyAlignment="1" applyProtection="1">
      <alignment horizontal="left" vertical="center"/>
      <protection locked="0"/>
    </xf>
    <xf numFmtId="38" fontId="13" fillId="2" borderId="48" xfId="0" applyNumberFormat="1" applyFont="1" applyFill="1" applyBorder="1" applyAlignment="1" applyProtection="1">
      <alignment horizontal="center" vertical="center"/>
      <protection locked="0"/>
    </xf>
    <xf numFmtId="38" fontId="13" fillId="2" borderId="49" xfId="0" applyNumberFormat="1" applyFont="1" applyFill="1" applyBorder="1" applyAlignment="1" applyProtection="1">
      <alignment horizontal="center" vertical="center"/>
      <protection locked="0"/>
    </xf>
    <xf numFmtId="38" fontId="13" fillId="2" borderId="50" xfId="0" applyNumberFormat="1" applyFont="1" applyFill="1" applyBorder="1" applyAlignment="1" applyProtection="1">
      <alignment horizontal="center" vertical="center"/>
      <protection locked="0"/>
    </xf>
    <xf numFmtId="14" fontId="13" fillId="2" borderId="49" xfId="0" applyNumberFormat="1" applyFont="1" applyFill="1" applyBorder="1" applyAlignment="1" applyProtection="1">
      <alignment horizontal="left" vertical="center"/>
      <protection locked="0"/>
    </xf>
    <xf numFmtId="49" fontId="13" fillId="2" borderId="50" xfId="0" applyNumberFormat="1" applyFont="1" applyFill="1" applyBorder="1" applyAlignment="1" applyProtection="1">
      <alignment horizontal="left" vertical="center"/>
      <protection locked="0"/>
    </xf>
    <xf numFmtId="14" fontId="13" fillId="2" borderId="27" xfId="0" applyNumberFormat="1" applyFont="1" applyFill="1" applyBorder="1" applyAlignment="1" applyProtection="1">
      <alignment horizontal="left" vertical="center"/>
      <protection locked="0"/>
    </xf>
    <xf numFmtId="49" fontId="13" fillId="2" borderId="26" xfId="0" applyNumberFormat="1" applyFont="1" applyFill="1" applyBorder="1" applyAlignment="1" applyProtection="1">
      <alignment horizontal="left" vertical="center"/>
      <protection locked="0"/>
    </xf>
    <xf numFmtId="14" fontId="13" fillId="2" borderId="51" xfId="0" applyNumberFormat="1" applyFont="1" applyFill="1" applyBorder="1" applyAlignment="1" applyProtection="1">
      <alignment horizontal="left" vertical="center"/>
      <protection locked="0"/>
    </xf>
    <xf numFmtId="38" fontId="13" fillId="2" borderId="52" xfId="0" applyNumberFormat="1" applyFont="1" applyFill="1" applyBorder="1" applyAlignment="1" applyProtection="1">
      <alignment horizontal="center" vertical="center"/>
      <protection locked="0"/>
    </xf>
    <xf numFmtId="38" fontId="13" fillId="2" borderId="53" xfId="0" applyNumberFormat="1" applyFont="1" applyFill="1" applyBorder="1" applyAlignment="1" applyProtection="1">
      <alignment horizontal="center" vertical="center"/>
      <protection locked="0"/>
    </xf>
    <xf numFmtId="38" fontId="13" fillId="2" borderId="54" xfId="0" applyNumberFormat="1" applyFont="1" applyFill="1" applyBorder="1" applyAlignment="1" applyProtection="1">
      <alignment horizontal="center" vertical="center"/>
      <protection locked="0"/>
    </xf>
    <xf numFmtId="49" fontId="13" fillId="2" borderId="55" xfId="0" applyNumberFormat="1" applyFont="1" applyFill="1" applyBorder="1" applyAlignment="1" applyProtection="1">
      <alignment horizontal="left" vertical="center"/>
      <protection locked="0"/>
    </xf>
    <xf numFmtId="14" fontId="13" fillId="2" borderId="53" xfId="0" applyNumberFormat="1" applyFont="1" applyFill="1" applyBorder="1" applyAlignment="1" applyProtection="1">
      <alignment horizontal="left" vertical="center"/>
      <protection locked="0"/>
    </xf>
    <xf numFmtId="49" fontId="13" fillId="2" borderId="54"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14" fontId="13" fillId="2" borderId="56" xfId="0" applyNumberFormat="1" applyFont="1" applyFill="1" applyBorder="1" applyAlignment="1" applyProtection="1">
      <alignment horizontal="left" vertical="center"/>
      <protection locked="0"/>
    </xf>
    <xf numFmtId="38" fontId="13" fillId="2" borderId="57" xfId="0" applyNumberFormat="1" applyFont="1" applyFill="1" applyBorder="1" applyAlignment="1" applyProtection="1">
      <alignment horizontal="center" vertical="center"/>
      <protection locked="0"/>
    </xf>
    <xf numFmtId="38" fontId="13" fillId="2" borderId="58" xfId="0" applyNumberFormat="1" applyFont="1" applyFill="1" applyBorder="1" applyAlignment="1" applyProtection="1">
      <alignment horizontal="center" vertical="center"/>
      <protection locked="0"/>
    </xf>
    <xf numFmtId="38" fontId="13" fillId="2" borderId="59" xfId="0" applyNumberFormat="1" applyFont="1" applyFill="1" applyBorder="1" applyAlignment="1" applyProtection="1">
      <alignment horizontal="center" vertical="center"/>
      <protection locked="0"/>
    </xf>
    <xf numFmtId="49" fontId="13" fillId="2" borderId="32" xfId="0" applyNumberFormat="1" applyFont="1" applyFill="1" applyBorder="1" applyAlignment="1" applyProtection="1">
      <alignment horizontal="left" vertical="center"/>
      <protection locked="0"/>
    </xf>
    <xf numFmtId="14" fontId="13" fillId="2" borderId="58" xfId="0" applyNumberFormat="1" applyFont="1" applyFill="1" applyBorder="1" applyAlignment="1" applyProtection="1">
      <alignment horizontal="left" vertical="center"/>
      <protection locked="0"/>
    </xf>
    <xf numFmtId="49" fontId="13" fillId="2" borderId="59"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7" xfId="1" applyNumberFormat="1" applyFont="1" applyFill="1" applyBorder="1" applyAlignment="1" applyProtection="1">
      <alignment horizontal="center" vertical="center"/>
      <protection locked="0"/>
    </xf>
    <xf numFmtId="49" fontId="13" fillId="2" borderId="31"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center"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49" fontId="13" fillId="2" borderId="13" xfId="6" applyNumberFormat="1" applyFont="1" applyFill="1" applyBorder="1" applyAlignment="1" applyProtection="1">
      <alignment horizontal="left" vertical="center"/>
      <protection locked="0"/>
    </xf>
    <xf numFmtId="49" fontId="13" fillId="2" borderId="4" xfId="6" applyNumberFormat="1" applyFont="1" applyFill="1" applyBorder="1" applyAlignment="1" applyProtection="1">
      <alignment horizontal="left" vertical="center"/>
      <protection locked="0"/>
    </xf>
    <xf numFmtId="38" fontId="13" fillId="2" borderId="4" xfId="6" applyNumberFormat="1" applyFont="1" applyFill="1" applyBorder="1" applyAlignment="1" applyProtection="1">
      <alignment horizontal="left" vertical="center"/>
      <protection locked="0"/>
    </xf>
    <xf numFmtId="49" fontId="13" fillId="2" borderId="6" xfId="6" applyNumberFormat="1" applyFont="1" applyFill="1" applyBorder="1" applyAlignment="1" applyProtection="1">
      <alignment horizontal="left" vertical="center"/>
      <protection locked="0"/>
    </xf>
    <xf numFmtId="49" fontId="13" fillId="2" borderId="7" xfId="1" applyNumberFormat="1" applyFont="1" applyFill="1" applyBorder="1" applyAlignment="1" applyProtection="1">
      <alignment horizontal="left" vertical="center"/>
      <protection locked="0"/>
    </xf>
    <xf numFmtId="49" fontId="13" fillId="2" borderId="8"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31"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2"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left" vertical="center"/>
      <protection locked="0"/>
    </xf>
    <xf numFmtId="49" fontId="13" fillId="2" borderId="4"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49" fontId="13" fillId="2" borderId="14" xfId="0" applyNumberFormat="1" applyFont="1" applyFill="1" applyBorder="1" applyAlignment="1" applyProtection="1">
      <alignment horizontal="left"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0" xfId="0" applyNumberFormat="1" applyFont="1" applyFill="1" applyBorder="1" applyAlignment="1" applyProtection="1">
      <alignment horizontal="left" vertical="center"/>
      <protection locked="0"/>
    </xf>
    <xf numFmtId="49" fontId="13" fillId="2" borderId="26" xfId="2" applyNumberFormat="1" applyFont="1" applyFill="1" applyBorder="1" applyAlignment="1" applyProtection="1">
      <alignment horizontal="center" vertical="center"/>
      <protection locked="0"/>
    </xf>
    <xf numFmtId="49" fontId="13" fillId="2" borderId="61" xfId="2" applyNumberFormat="1" applyFont="1" applyFill="1" applyBorder="1" applyAlignment="1" applyProtection="1">
      <alignment horizontal="center" vertical="center"/>
      <protection locked="0"/>
    </xf>
    <xf numFmtId="49" fontId="13" fillId="2" borderId="27"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38" fontId="13" fillId="2" borderId="11" xfId="0" applyNumberFormat="1" applyFont="1" applyFill="1" applyBorder="1" applyAlignment="1" applyProtection="1">
      <alignment horizontal="lef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176" fontId="13" fillId="2" borderId="0" xfId="0" applyNumberFormat="1" applyFont="1" applyFill="1" applyAlignment="1" applyProtection="1">
      <alignment horizontal="right" vertical="center"/>
      <protection locked="0"/>
    </xf>
    <xf numFmtId="49" fontId="13" fillId="2" borderId="31"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0" fontId="25" fillId="0" borderId="0" xfId="8" applyFont="1" applyProtection="1">
      <alignment vertical="center"/>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3" fillId="0" borderId="0" xfId="2" applyFont="1" applyAlignment="1" applyProtection="1">
      <alignment horizontal="left" vertical="top"/>
    </xf>
    <xf numFmtId="0" fontId="19" fillId="0" borderId="0" xfId="0" quotePrefix="1" applyFont="1" applyAlignment="1" applyProtection="1">
      <alignment vertical="top" wrapText="1"/>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0" fontId="19" fillId="0" borderId="0" xfId="0" quotePrefix="1"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0" fontId="3" fillId="0" borderId="0" xfId="0" applyFont="1" applyAlignment="1" applyProtection="1">
      <alignment horizontal="right" vertical="center"/>
    </xf>
    <xf numFmtId="0" fontId="22" fillId="0" borderId="0" xfId="0" applyFont="1" applyAlignment="1" applyProtection="1">
      <alignment vertical="top"/>
    </xf>
    <xf numFmtId="176" fontId="3" fillId="0" borderId="0" xfId="0" applyNumberFormat="1" applyFont="1" applyAlignment="1" applyProtection="1">
      <alignment horizontal="right" vertical="center"/>
    </xf>
    <xf numFmtId="49" fontId="26" fillId="0" borderId="0" xfId="0" applyNumberFormat="1" applyFont="1" applyProtection="1">
      <alignment vertical="center"/>
    </xf>
    <xf numFmtId="0" fontId="27" fillId="0" borderId="0" xfId="0" applyFont="1" applyProtection="1">
      <alignment vertical="center"/>
    </xf>
    <xf numFmtId="38" fontId="3" fillId="3" borderId="0" xfId="0" applyNumberFormat="1" applyFont="1" applyFill="1" applyAlignment="1" applyProtection="1">
      <alignment horizontal="right" vertical="center"/>
    </xf>
    <xf numFmtId="177" fontId="3" fillId="3" borderId="0" xfId="0" applyNumberFormat="1" applyFont="1" applyFill="1" applyAlignment="1" applyProtection="1">
      <alignment horizontal="right" vertical="center"/>
    </xf>
    <xf numFmtId="180" fontId="3" fillId="0" borderId="0" xfId="0" applyNumberFormat="1" applyFont="1" applyProtection="1">
      <alignment vertical="center"/>
    </xf>
    <xf numFmtId="176" fontId="3" fillId="0" borderId="0" xfId="0" applyNumberFormat="1" applyFont="1" applyProtection="1">
      <alignment vertical="center"/>
    </xf>
    <xf numFmtId="177" fontId="3" fillId="0" borderId="0" xfId="0" applyNumberFormat="1" applyFont="1" applyProtection="1">
      <alignment vertical="center"/>
    </xf>
    <xf numFmtId="0" fontId="3" fillId="0" borderId="0" xfId="0" applyFont="1" applyAlignment="1" applyProtection="1">
      <alignment horizontal="left" vertical="center"/>
    </xf>
    <xf numFmtId="0" fontId="28" fillId="0" borderId="0" xfId="0" applyFont="1" applyAlignment="1" applyProtection="1">
      <alignment vertical="top"/>
    </xf>
    <xf numFmtId="177" fontId="3" fillId="0" borderId="0" xfId="0" applyNumberFormat="1" applyFont="1" applyAlignment="1" applyProtection="1">
      <alignment horizontal="left" vertical="center"/>
    </xf>
    <xf numFmtId="0" fontId="3" fillId="0" borderId="24" xfId="0" applyFont="1" applyBorder="1" applyAlignment="1" applyProtection="1">
      <alignment horizontal="left" vertical="center"/>
    </xf>
    <xf numFmtId="49" fontId="19" fillId="0" borderId="0" xfId="0" applyNumberFormat="1" applyFont="1" applyAlignment="1" applyProtection="1">
      <alignment vertical="top"/>
    </xf>
    <xf numFmtId="176" fontId="14" fillId="0" borderId="0" xfId="0" applyNumberFormat="1" applyFont="1" applyAlignment="1" applyProtection="1">
      <alignment vertical="top"/>
    </xf>
    <xf numFmtId="182" fontId="3" fillId="0" borderId="0" xfId="1" applyNumberFormat="1" applyFont="1" applyProtection="1">
      <alignment vertical="center"/>
    </xf>
    <xf numFmtId="0" fontId="26" fillId="0" borderId="0" xfId="2" applyFont="1" applyProtection="1">
      <alignment vertical="center"/>
    </xf>
    <xf numFmtId="14" fontId="13" fillId="3" borderId="0" xfId="0" applyNumberFormat="1" applyFont="1" applyFill="1" applyAlignment="1" applyProtection="1">
      <alignment horizontal="left" vertical="center"/>
    </xf>
    <xf numFmtId="176" fontId="13" fillId="3" borderId="0" xfId="0" applyNumberFormat="1" applyFont="1" applyFill="1" applyAlignment="1" applyProtection="1">
      <alignment horizontal="left" vertical="center"/>
    </xf>
    <xf numFmtId="179" fontId="3" fillId="0" borderId="0" xfId="0" applyNumberFormat="1" applyFont="1" applyAlignment="1" applyProtection="1">
      <alignment vertical="top"/>
    </xf>
    <xf numFmtId="0" fontId="26" fillId="0" borderId="0" xfId="2"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29" fillId="0" borderId="0" xfId="0" applyFont="1" applyAlignment="1" applyProtection="1">
      <alignment horizontal="left" vertical="top" wrapText="1"/>
    </xf>
    <xf numFmtId="0" fontId="2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0" xfId="0" applyNumberFormat="1" applyFont="1" applyBorder="1" applyAlignment="1" applyProtection="1">
      <alignment horizontal="right" vertical="center"/>
    </xf>
    <xf numFmtId="38" fontId="3" fillId="0" borderId="60"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6" xfId="0" applyFont="1" applyBorder="1" applyAlignment="1" applyProtection="1">
      <alignment horizontal="left" vertical="center"/>
    </xf>
    <xf numFmtId="0" fontId="3" fillId="0" borderId="61" xfId="0" applyFont="1" applyBorder="1" applyAlignment="1" applyProtection="1">
      <alignment horizontal="left" vertical="center"/>
    </xf>
    <xf numFmtId="0" fontId="3" fillId="0" borderId="27"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49" fontId="13" fillId="3" borderId="0" xfId="0" applyNumberFormat="1" applyFont="1" applyFill="1" applyAlignment="1" applyProtection="1">
      <alignment horizontal="left" vertical="center"/>
    </xf>
    <xf numFmtId="38" fontId="13" fillId="3" borderId="0" xfId="0" applyNumberFormat="1" applyFont="1" applyFill="1" applyAlignment="1" applyProtection="1">
      <alignment horizontal="left" vertical="center"/>
    </xf>
    <xf numFmtId="176" fontId="14" fillId="0" borderId="16" xfId="0" applyNumberFormat="1" applyFont="1" applyBorder="1" applyAlignment="1" applyProtection="1">
      <alignment vertical="top"/>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9" fillId="0" borderId="0" xfId="0" applyFont="1" applyAlignment="1" applyProtection="1">
      <alignment vertical="top"/>
    </xf>
    <xf numFmtId="0" fontId="16" fillId="0" borderId="0" xfId="0" applyFont="1" applyAlignment="1" applyProtection="1">
      <alignment horizontal="left" vertical="center" wrapText="1"/>
    </xf>
    <xf numFmtId="0" fontId="3" fillId="0" borderId="28" xfId="0" applyFont="1" applyBorder="1" applyAlignment="1" applyProtection="1">
      <alignment horizontal="left" vertical="center"/>
    </xf>
    <xf numFmtId="49" fontId="3" fillId="0" borderId="29" xfId="0" applyNumberFormat="1" applyFont="1" applyBorder="1" applyAlignment="1" applyProtection="1">
      <alignment horizontal="center" vertical="center"/>
    </xf>
    <xf numFmtId="49" fontId="3" fillId="0" borderId="29" xfId="0" applyNumberFormat="1" applyFont="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49" fontId="3" fillId="0" borderId="28" xfId="0" applyNumberFormat="1" applyFont="1" applyBorder="1" applyAlignment="1" applyProtection="1">
      <alignment horizontal="left" vertical="center" wrapText="1"/>
    </xf>
    <xf numFmtId="38" fontId="3" fillId="0" borderId="29"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8" xfId="0" applyNumberFormat="1" applyFont="1" applyBorder="1" applyAlignment="1" applyProtection="1">
      <alignment horizontal="center" vertical="center" wrapText="1"/>
    </xf>
    <xf numFmtId="0" fontId="3" fillId="0" borderId="29"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28" xfId="2" applyFont="1" applyBorder="1" applyAlignment="1" applyProtection="1">
      <alignment horizontal="left" vertical="center" wrapText="1"/>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1" xfId="2" applyFont="1" applyBorder="1" applyProtection="1">
      <alignment vertical="center"/>
    </xf>
    <xf numFmtId="0" fontId="3" fillId="0" borderId="11" xfId="2" applyFont="1" applyBorder="1" applyProtection="1">
      <alignment vertical="center"/>
    </xf>
    <xf numFmtId="0" fontId="3" fillId="0" borderId="32" xfId="2" applyFont="1" applyBorder="1" applyProtection="1">
      <alignment vertical="center"/>
    </xf>
    <xf numFmtId="49" fontId="13" fillId="3" borderId="31" xfId="1" applyNumberFormat="1" applyFont="1" applyFill="1" applyBorder="1" applyAlignment="1" applyProtection="1">
      <alignment horizontal="left" vertical="center"/>
    </xf>
    <xf numFmtId="49" fontId="13" fillId="3" borderId="11" xfId="1" applyNumberFormat="1" applyFont="1" applyFill="1" applyBorder="1" applyAlignment="1" applyProtection="1">
      <alignment horizontal="left" vertical="center"/>
    </xf>
    <xf numFmtId="49" fontId="13" fillId="3" borderId="32" xfId="1" applyNumberFormat="1" applyFont="1" applyFill="1" applyBorder="1" applyAlignment="1" applyProtection="1">
      <alignment horizontal="left" vertical="center"/>
    </xf>
    <xf numFmtId="38" fontId="13" fillId="3" borderId="31" xfId="1" applyNumberFormat="1" applyFont="1" applyFill="1" applyBorder="1" applyAlignment="1" applyProtection="1">
      <alignment horizontal="right" vertical="center"/>
    </xf>
    <xf numFmtId="38" fontId="13" fillId="3" borderId="32" xfId="1" applyNumberFormat="1" applyFont="1" applyFill="1" applyBorder="1" applyAlignment="1" applyProtection="1">
      <alignment horizontal="right" vertical="center"/>
    </xf>
    <xf numFmtId="49" fontId="13" fillId="3" borderId="31" xfId="0"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2" xfId="0" applyNumberFormat="1" applyFont="1" applyFill="1" applyBorder="1" applyAlignment="1" applyProtection="1">
      <alignment horizontal="left" vertical="center"/>
    </xf>
    <xf numFmtId="0" fontId="3" fillId="0" borderId="16" xfId="0" applyFont="1" applyBorder="1" applyAlignment="1" applyProtection="1">
      <alignment vertical="top"/>
    </xf>
    <xf numFmtId="49" fontId="19" fillId="0" borderId="16" xfId="0" applyNumberFormat="1" applyFont="1" applyBorder="1" applyAlignment="1" applyProtection="1">
      <alignment vertical="top"/>
    </xf>
    <xf numFmtId="0" fontId="16" fillId="0" borderId="0" xfId="2" applyFont="1" applyProtection="1">
      <alignment vertical="center"/>
    </xf>
    <xf numFmtId="0" fontId="20" fillId="0" borderId="0" xfId="2" applyFont="1" applyProtection="1">
      <alignment vertical="center"/>
    </xf>
    <xf numFmtId="0" fontId="19" fillId="0" borderId="0" xfId="0" applyFont="1" applyAlignment="1" applyProtection="1">
      <alignment horizontal="left" vertical="center" wrapText="1"/>
    </xf>
    <xf numFmtId="0" fontId="3" fillId="0" borderId="0" xfId="0" applyFont="1" applyAlignment="1" applyProtection="1">
      <alignment horizontal="right" vertical="top"/>
    </xf>
    <xf numFmtId="38" fontId="3" fillId="0" borderId="0" xfId="0" applyNumberFormat="1" applyFont="1" applyAlignment="1" applyProtection="1">
      <alignment vertical="top"/>
    </xf>
    <xf numFmtId="0" fontId="22" fillId="0" borderId="0" xfId="0" applyFont="1" applyProtection="1">
      <alignment vertical="center"/>
    </xf>
    <xf numFmtId="0" fontId="3" fillId="0" borderId="23" xfId="6" applyFont="1" applyBorder="1" applyAlignment="1" applyProtection="1">
      <alignment horizontal="left" vertical="center"/>
    </xf>
    <xf numFmtId="0" fontId="3" fillId="0" borderId="1" xfId="6" applyFont="1" applyBorder="1" applyAlignment="1" applyProtection="1">
      <alignment horizontal="left" vertical="center"/>
    </xf>
    <xf numFmtId="0" fontId="3" fillId="0" borderId="2" xfId="6" applyFont="1" applyBorder="1" applyAlignment="1" applyProtection="1">
      <alignment horizontal="left" vertical="center"/>
    </xf>
    <xf numFmtId="38" fontId="3" fillId="0" borderId="1" xfId="0" applyNumberFormat="1" applyFont="1" applyBorder="1" applyAlignment="1" applyProtection="1">
      <alignment horizontal="left" vertical="center"/>
    </xf>
    <xf numFmtId="0" fontId="3" fillId="0" borderId="22" xfId="6" applyFont="1" applyBorder="1" applyAlignment="1" applyProtection="1">
      <alignment horizontal="left" vertical="center"/>
    </xf>
    <xf numFmtId="0" fontId="3" fillId="0" borderId="0" xfId="6" applyFont="1" applyAlignment="1" applyProtection="1">
      <alignment horizontal="left" vertical="center"/>
    </xf>
    <xf numFmtId="0" fontId="3" fillId="0" borderId="24" xfId="6" applyFont="1" applyBorder="1" applyAlignment="1" applyProtection="1">
      <alignment horizontal="left" vertical="center"/>
    </xf>
    <xf numFmtId="0" fontId="3" fillId="0" borderId="15"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12" xfId="0" applyFont="1" applyBorder="1" applyAlignment="1" applyProtection="1">
      <alignment horizontal="left" vertical="center"/>
    </xf>
    <xf numFmtId="0" fontId="19" fillId="0" borderId="0" xfId="0" applyFont="1" applyAlignment="1" applyProtection="1">
      <alignment horizontal="left" vertical="top" wrapText="1"/>
    </xf>
    <xf numFmtId="0" fontId="3" fillId="0" borderId="20" xfId="2" applyFont="1" applyBorder="1" applyProtection="1">
      <alignment vertical="center"/>
    </xf>
    <xf numFmtId="0" fontId="3" fillId="0" borderId="17" xfId="2" applyFont="1" applyBorder="1" applyProtection="1">
      <alignment vertical="center"/>
    </xf>
    <xf numFmtId="0" fontId="3" fillId="0" borderId="21" xfId="2" applyFont="1" applyBorder="1" applyProtection="1">
      <alignment vertical="center"/>
    </xf>
    <xf numFmtId="0" fontId="21" fillId="0" borderId="0" xfId="0" applyFont="1" applyAlignment="1" applyProtection="1">
      <alignment horizontal="left" vertical="center" wrapText="1"/>
    </xf>
    <xf numFmtId="49" fontId="21" fillId="0" borderId="0" xfId="0" applyNumberFormat="1" applyFont="1" applyAlignment="1" applyProtection="1">
      <alignment horizontal="right" vertical="top"/>
    </xf>
    <xf numFmtId="49" fontId="3" fillId="0" borderId="16" xfId="0" applyNumberFormat="1" applyFont="1" applyBorder="1" applyAlignment="1" applyProtection="1">
      <alignment vertical="top"/>
    </xf>
    <xf numFmtId="49" fontId="3" fillId="0" borderId="0" xfId="0" applyNumberFormat="1" applyFont="1" applyAlignment="1" applyProtection="1">
      <alignment vertical="top"/>
    </xf>
    <xf numFmtId="0" fontId="3" fillId="0" borderId="0" xfId="2" applyFont="1" applyAlignment="1" applyProtection="1">
      <alignment vertical="center" wrapText="1"/>
    </xf>
    <xf numFmtId="49" fontId="3" fillId="0" borderId="0" xfId="0" applyNumberFormat="1" applyFont="1" applyAlignment="1" applyProtection="1">
      <alignment horizontal="right" vertical="top"/>
    </xf>
    <xf numFmtId="0" fontId="3" fillId="0" borderId="0" xfId="2" applyFont="1" applyAlignment="1" applyProtection="1">
      <alignment horizontal="left" vertical="center"/>
    </xf>
    <xf numFmtId="0" fontId="7" fillId="0" borderId="0" xfId="0" applyFont="1" applyProtection="1">
      <alignment vertical="center"/>
    </xf>
    <xf numFmtId="178" fontId="3" fillId="0" borderId="0" xfId="1" applyNumberFormat="1" applyFont="1" applyAlignment="1" applyProtection="1">
      <alignment vertical="top" wrapText="1"/>
    </xf>
    <xf numFmtId="178" fontId="6" fillId="0" borderId="0" xfId="1" applyNumberFormat="1" applyFont="1" applyAlignment="1" applyProtection="1">
      <alignment horizontal="right" vertical="top"/>
    </xf>
    <xf numFmtId="0" fontId="24" fillId="0" borderId="0" xfId="0" applyFont="1" applyAlignment="1" applyProtection="1">
      <alignment vertical="center" wrapText="1"/>
    </xf>
    <xf numFmtId="0" fontId="3" fillId="0" borderId="0" xfId="0" applyFont="1" applyAlignment="1" applyProtection="1">
      <alignment horizontal="center" vertical="center"/>
    </xf>
    <xf numFmtId="0" fontId="3" fillId="0" borderId="0" xfId="0" applyFont="1" applyAlignment="1" applyProtection="1">
      <alignment vertical="center" wrapText="1"/>
    </xf>
    <xf numFmtId="0" fontId="3" fillId="0" borderId="34" xfId="0" applyFont="1" applyBorder="1" applyAlignment="1" applyProtection="1">
      <alignment horizontal="center" vertical="center"/>
    </xf>
    <xf numFmtId="0" fontId="3" fillId="0" borderId="34" xfId="0" applyFont="1" applyBorder="1" applyAlignment="1" applyProtection="1">
      <alignment horizontal="left" vertical="center"/>
    </xf>
    <xf numFmtId="0" fontId="3" fillId="0" borderId="35" xfId="0" applyFont="1" applyBorder="1" applyAlignment="1" applyProtection="1">
      <alignment horizontal="center" vertical="center" wrapText="1"/>
    </xf>
    <xf numFmtId="0" fontId="3" fillId="0" borderId="23"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29" xfId="0" applyFont="1" applyBorder="1" applyAlignment="1" applyProtection="1">
      <alignment horizontal="center" vertical="center" textRotation="255"/>
    </xf>
    <xf numFmtId="0" fontId="3" fillId="0" borderId="2" xfId="0" applyFont="1" applyBorder="1" applyAlignment="1" applyProtection="1">
      <alignment horizontal="center" vertical="center"/>
    </xf>
    <xf numFmtId="0" fontId="13" fillId="4" borderId="34" xfId="0" applyFont="1" applyFill="1" applyBorder="1" applyAlignment="1" applyProtection="1">
      <alignment horizontal="center" vertical="center"/>
    </xf>
    <xf numFmtId="0" fontId="3" fillId="0" borderId="35" xfId="0" applyFont="1" applyBorder="1" applyAlignment="1" applyProtection="1">
      <alignment horizontal="left" vertical="center"/>
    </xf>
    <xf numFmtId="0" fontId="3" fillId="0" borderId="35" xfId="0" applyFont="1" applyBorder="1" applyAlignment="1" applyProtection="1">
      <alignment horizontal="center" vertical="center"/>
    </xf>
    <xf numFmtId="0" fontId="3" fillId="0" borderId="33" xfId="0" applyFont="1" applyBorder="1" applyAlignment="1" applyProtection="1">
      <alignment horizontal="center" vertical="center"/>
    </xf>
    <xf numFmtId="0" fontId="13" fillId="4" borderId="23" xfId="0" applyFont="1" applyFill="1" applyBorder="1" applyAlignment="1" applyProtection="1">
      <alignment horizontal="left" vertical="center" wrapText="1"/>
    </xf>
    <xf numFmtId="0" fontId="13" fillId="4" borderId="29" xfId="0" applyFont="1" applyFill="1" applyBorder="1" applyAlignment="1" applyProtection="1">
      <alignment horizontal="left" vertical="center"/>
    </xf>
    <xf numFmtId="0" fontId="13" fillId="4" borderId="37" xfId="0" applyFont="1" applyFill="1" applyBorder="1" applyAlignment="1" applyProtection="1">
      <alignment horizontal="left" vertical="center"/>
    </xf>
    <xf numFmtId="0" fontId="13" fillId="4" borderId="38" xfId="0" applyFont="1" applyFill="1" applyBorder="1" applyAlignment="1" applyProtection="1">
      <alignment horizontal="left" vertical="center" wrapText="1"/>
    </xf>
    <xf numFmtId="0" fontId="13" fillId="4" borderId="36" xfId="0" applyFont="1" applyFill="1" applyBorder="1" applyAlignment="1" applyProtection="1">
      <alignment horizontal="left" vertical="center"/>
    </xf>
    <xf numFmtId="0" fontId="13" fillId="4" borderId="2" xfId="0" applyFont="1" applyFill="1" applyBorder="1" applyAlignment="1" applyProtection="1">
      <alignment horizontal="left" vertical="center"/>
    </xf>
    <xf numFmtId="0" fontId="13" fillId="4" borderId="1" xfId="0" applyFont="1" applyFill="1" applyBorder="1" applyAlignment="1" applyProtection="1">
      <alignment horizontal="left" vertical="center"/>
    </xf>
    <xf numFmtId="0" fontId="13" fillId="4" borderId="1" xfId="0" applyFont="1" applyFill="1" applyBorder="1" applyAlignment="1" applyProtection="1">
      <alignment horizontal="left" vertical="center" wrapText="1"/>
    </xf>
    <xf numFmtId="0" fontId="3" fillId="0" borderId="33" xfId="0" applyFont="1" applyBorder="1" applyAlignment="1" applyProtection="1">
      <alignment horizontal="left" vertical="center"/>
    </xf>
    <xf numFmtId="0" fontId="3" fillId="0" borderId="6" xfId="0" applyFont="1" applyBorder="1" applyProtection="1">
      <alignment vertical="center"/>
    </xf>
    <xf numFmtId="0" fontId="3" fillId="3" borderId="39" xfId="0" applyFont="1" applyFill="1" applyBorder="1" applyProtection="1">
      <alignment vertical="center"/>
    </xf>
    <xf numFmtId="14" fontId="3" fillId="3" borderId="40" xfId="0" applyNumberFormat="1" applyFont="1" applyFill="1" applyBorder="1" applyAlignment="1" applyProtection="1">
      <alignment horizontal="left" vertical="center"/>
    </xf>
    <xf numFmtId="49" fontId="3" fillId="3" borderId="30" xfId="0" applyNumberFormat="1" applyFont="1" applyFill="1" applyBorder="1" applyAlignment="1" applyProtection="1">
      <alignment horizontal="left" vertical="center"/>
    </xf>
    <xf numFmtId="14" fontId="3" fillId="3" borderId="39" xfId="0" applyNumberFormat="1" applyFont="1" applyFill="1" applyBorder="1" applyAlignment="1" applyProtection="1">
      <alignment horizontal="left" vertical="center"/>
    </xf>
    <xf numFmtId="184" fontId="3" fillId="3" borderId="41" xfId="0" applyNumberFormat="1" applyFont="1" applyFill="1" applyBorder="1" applyAlignment="1" applyProtection="1">
      <alignment horizontal="center" vertical="center"/>
    </xf>
    <xf numFmtId="184" fontId="3" fillId="3" borderId="42" xfId="0" applyNumberFormat="1" applyFont="1" applyFill="1" applyBorder="1" applyAlignment="1" applyProtection="1">
      <alignment horizontal="center" vertical="center"/>
    </xf>
    <xf numFmtId="184" fontId="3" fillId="3" borderId="43" xfId="0" applyNumberFormat="1" applyFont="1" applyFill="1" applyBorder="1" applyAlignment="1" applyProtection="1">
      <alignment horizontal="center" vertical="center"/>
    </xf>
    <xf numFmtId="0" fontId="3" fillId="3" borderId="44" xfId="0" applyFont="1" applyFill="1" applyBorder="1" applyAlignment="1" applyProtection="1">
      <alignment horizontal="left" vertical="center"/>
    </xf>
    <xf numFmtId="14" fontId="3" fillId="3" borderId="45" xfId="0" applyNumberFormat="1" applyFont="1" applyFill="1" applyBorder="1" applyAlignment="1" applyProtection="1">
      <alignment horizontal="left" vertical="center"/>
    </xf>
    <xf numFmtId="0" fontId="3" fillId="3" borderId="46" xfId="0" applyFont="1" applyFill="1" applyBorder="1" applyAlignment="1" applyProtection="1">
      <alignment horizontal="left" vertical="center"/>
    </xf>
    <xf numFmtId="0" fontId="3" fillId="3" borderId="41" xfId="0" applyFont="1" applyFill="1" applyBorder="1" applyAlignment="1" applyProtection="1">
      <alignment horizontal="left" vertical="center"/>
    </xf>
    <xf numFmtId="14" fontId="3" fillId="3" borderId="42" xfId="0" applyNumberFormat="1" applyFont="1" applyFill="1" applyBorder="1" applyAlignment="1" applyProtection="1">
      <alignment horizontal="left" vertical="center"/>
    </xf>
    <xf numFmtId="0" fontId="3" fillId="3" borderId="45" xfId="0" applyFont="1" applyFill="1" applyBorder="1" applyAlignment="1" applyProtection="1">
      <alignment horizontal="left" vertical="center"/>
    </xf>
    <xf numFmtId="0" fontId="3" fillId="3" borderId="43" xfId="0" applyFont="1" applyFill="1" applyBorder="1" applyAlignment="1" applyProtection="1">
      <alignment horizontal="left" vertical="center"/>
    </xf>
    <xf numFmtId="0" fontId="3" fillId="3" borderId="40" xfId="0" applyFont="1" applyFill="1" applyBorder="1" applyAlignment="1" applyProtection="1">
      <alignment horizontal="left" vertical="center"/>
    </xf>
    <xf numFmtId="0" fontId="3" fillId="0" borderId="10" xfId="0" applyFont="1" applyBorder="1" applyProtection="1">
      <alignment vertical="center"/>
    </xf>
    <xf numFmtId="0" fontId="3" fillId="0" borderId="47" xfId="0" applyFont="1" applyBorder="1" applyProtection="1">
      <alignment vertical="center"/>
    </xf>
    <xf numFmtId="0" fontId="3" fillId="0" borderId="56" xfId="0"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xf numFmtId="0" fontId="3" fillId="0" borderId="0" xfId="2" applyNumberFormat="1" applyFont="1" applyAlignment="1" applyProtection="1">
      <alignment vertical="center"/>
    </xf>
    <xf numFmtId="0" fontId="3" fillId="0" borderId="0" xfId="0" applyNumberFormat="1" applyFont="1" applyAlignment="1" applyProtection="1">
      <alignment horizontal="left" vertical="center"/>
    </xf>
    <xf numFmtId="0" fontId="6" fillId="0" borderId="0" xfId="1" applyNumberFormat="1" applyFont="1" applyAlignment="1" applyProtection="1">
      <alignment horizontal="right" vertical="top" wrapText="1"/>
    </xf>
  </cellXfs>
  <cellStyles count="9">
    <cellStyle name="ハイパーリンク" xfId="8" builtinId="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9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FF0000"/>
      <color rgb="FFCCEDFC"/>
      <color rgb="FFEEAAFC"/>
      <color rgb="FF000000"/>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id-entry.com/cod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10"/>
  <sheetViews>
    <sheetView showGridLines="0" tabSelected="1" topLeftCell="B1" zoomScaleNormal="100" workbookViewId="0">
      <selection activeCell="B1" sqref="B1"/>
    </sheetView>
  </sheetViews>
  <sheetFormatPr defaultColWidth="9" defaultRowHeight="13.5" x14ac:dyDescent="0.15"/>
  <cols>
    <col min="1" max="1" width="10.375" style="119" hidden="1" customWidth="1"/>
    <col min="2" max="3" width="1.625" style="119" customWidth="1"/>
    <col min="4" max="5" width="5.625" style="119" customWidth="1"/>
    <col min="6" max="6" width="6.625" style="119" customWidth="1"/>
    <col min="7" max="7" width="8.25" style="119" customWidth="1"/>
    <col min="8" max="8" width="2.625" style="119" customWidth="1"/>
    <col min="9" max="9" width="1.625" style="119" customWidth="1"/>
    <col min="10" max="10" width="8.125" style="119" customWidth="1"/>
    <col min="11" max="11" width="5.625" style="119" customWidth="1"/>
    <col min="12" max="12" width="6.625" style="119" customWidth="1"/>
    <col min="13" max="13" width="4.625" style="119" customWidth="1"/>
    <col min="14" max="15" width="6.125" style="119" customWidth="1"/>
    <col min="16" max="16" width="8.625" style="119" customWidth="1"/>
    <col min="17" max="22" width="6.625" style="119" customWidth="1"/>
    <col min="23" max="23" width="1.625" style="119" customWidth="1"/>
    <col min="24" max="24" width="19.125" style="119" customWidth="1"/>
    <col min="25" max="25" width="3.625" style="119" customWidth="1"/>
    <col min="26" max="26" width="2.625" style="119" customWidth="1"/>
    <col min="27" max="27" width="3.625" style="119" customWidth="1"/>
    <col min="28" max="16384" width="9" style="119"/>
  </cols>
  <sheetData>
    <row r="1" spans="1:27" ht="30" customHeight="1" x14ac:dyDescent="0.15">
      <c r="A1" s="407" t="s">
        <v>312</v>
      </c>
      <c r="B1" s="117"/>
      <c r="C1" s="118" t="s">
        <v>321</v>
      </c>
      <c r="D1" s="118"/>
      <c r="Q1" s="120"/>
      <c r="R1" s="120"/>
      <c r="T1" s="121"/>
      <c r="U1" s="121"/>
      <c r="V1" s="121"/>
      <c r="W1" s="406" t="s">
        <v>322</v>
      </c>
      <c r="X1" s="122"/>
      <c r="Y1" s="122"/>
      <c r="Z1" s="122"/>
      <c r="AA1" s="120"/>
    </row>
    <row r="2" spans="1:27" ht="15" hidden="1" customHeight="1" x14ac:dyDescent="0.15">
      <c r="A2" s="407" t="s">
        <v>67</v>
      </c>
      <c r="B2" s="117"/>
      <c r="C2" s="123"/>
      <c r="D2" s="123"/>
      <c r="AA2" s="120"/>
    </row>
    <row r="3" spans="1:27" ht="30" customHeight="1" x14ac:dyDescent="0.15">
      <c r="A3" s="408" t="s">
        <v>323</v>
      </c>
      <c r="B3" s="124"/>
      <c r="C3" s="119" t="s">
        <v>273</v>
      </c>
      <c r="AA3" s="120"/>
    </row>
    <row r="4" spans="1:27" ht="5.25" customHeight="1" x14ac:dyDescent="0.15">
      <c r="A4" s="124"/>
      <c r="B4" s="124"/>
      <c r="C4" s="125"/>
      <c r="D4" s="126"/>
      <c r="E4" s="126"/>
      <c r="F4" s="126"/>
      <c r="G4" s="126"/>
      <c r="H4" s="126"/>
      <c r="I4" s="126"/>
      <c r="J4" s="126"/>
      <c r="K4" s="126"/>
      <c r="L4" s="126"/>
      <c r="M4" s="126"/>
      <c r="N4" s="126"/>
      <c r="O4" s="126"/>
      <c r="P4" s="126"/>
      <c r="Q4" s="126"/>
      <c r="R4" s="126"/>
      <c r="S4" s="126"/>
      <c r="T4" s="126"/>
      <c r="U4" s="126"/>
      <c r="V4" s="126"/>
      <c r="W4" s="126"/>
      <c r="X4" s="126"/>
      <c r="Y4" s="126"/>
      <c r="Z4" s="127"/>
    </row>
    <row r="5" spans="1:27" ht="15" customHeight="1" x14ac:dyDescent="0.15">
      <c r="A5" s="124"/>
      <c r="B5" s="128"/>
      <c r="C5" s="129" t="s">
        <v>177</v>
      </c>
      <c r="D5" s="130"/>
      <c r="E5" s="130"/>
      <c r="F5" s="130"/>
      <c r="G5" s="130"/>
      <c r="H5" s="130"/>
      <c r="I5" s="130"/>
      <c r="J5" s="130"/>
      <c r="K5" s="130"/>
      <c r="L5" s="130"/>
      <c r="M5" s="130"/>
      <c r="N5" s="130"/>
      <c r="O5" s="130"/>
      <c r="P5" s="130"/>
      <c r="Q5" s="130"/>
      <c r="R5" s="130"/>
      <c r="S5" s="130"/>
      <c r="T5" s="130"/>
      <c r="U5" s="130"/>
      <c r="V5" s="130"/>
      <c r="W5" s="130"/>
      <c r="X5" s="130"/>
      <c r="Y5" s="130"/>
      <c r="Z5" s="131"/>
    </row>
    <row r="6" spans="1:27" ht="15" customHeight="1" x14ac:dyDescent="0.15">
      <c r="A6" s="124"/>
      <c r="B6" s="124"/>
      <c r="C6" s="129" t="s">
        <v>13</v>
      </c>
      <c r="D6" s="130"/>
      <c r="E6" s="130"/>
      <c r="F6" s="130"/>
      <c r="G6" s="130"/>
      <c r="H6" s="130"/>
      <c r="I6" s="130"/>
      <c r="J6" s="130"/>
      <c r="K6" s="130"/>
      <c r="L6" s="130"/>
      <c r="M6" s="130"/>
      <c r="N6" s="130"/>
      <c r="O6" s="130"/>
      <c r="P6" s="130"/>
      <c r="Q6" s="130"/>
      <c r="R6" s="130"/>
      <c r="S6" s="130"/>
      <c r="T6" s="130"/>
      <c r="U6" s="130"/>
      <c r="V6" s="130"/>
      <c r="W6" s="130"/>
      <c r="X6" s="130"/>
      <c r="Y6" s="130"/>
      <c r="Z6" s="131"/>
    </row>
    <row r="7" spans="1:27" ht="15" customHeight="1" x14ac:dyDescent="0.15">
      <c r="A7" s="124"/>
      <c r="B7" s="124"/>
      <c r="C7" s="129" t="s">
        <v>14</v>
      </c>
      <c r="D7" s="130"/>
      <c r="E7" s="130"/>
      <c r="F7" s="130"/>
      <c r="G7" s="130"/>
      <c r="H7" s="130"/>
      <c r="I7" s="130"/>
      <c r="J7" s="130"/>
      <c r="K7" s="130"/>
      <c r="L7" s="130"/>
      <c r="M7" s="130"/>
      <c r="N7" s="130"/>
      <c r="O7" s="130"/>
      <c r="P7" s="130"/>
      <c r="Q7" s="130"/>
      <c r="R7" s="130"/>
      <c r="S7" s="130"/>
      <c r="T7" s="130"/>
      <c r="U7" s="130"/>
      <c r="V7" s="130"/>
      <c r="W7" s="130"/>
      <c r="X7" s="130"/>
      <c r="Y7" s="130"/>
      <c r="Z7" s="131"/>
    </row>
    <row r="8" spans="1:27" ht="15" hidden="1" customHeight="1" x14ac:dyDescent="0.15">
      <c r="A8" s="124"/>
      <c r="B8" s="124"/>
      <c r="C8" s="129"/>
      <c r="D8" s="130"/>
      <c r="E8" s="130"/>
      <c r="F8" s="130"/>
      <c r="G8" s="130"/>
      <c r="H8" s="130"/>
      <c r="I8" s="130"/>
      <c r="J8" s="130"/>
      <c r="K8" s="130"/>
      <c r="L8" s="130"/>
      <c r="M8" s="130"/>
      <c r="N8" s="130"/>
      <c r="O8" s="130"/>
      <c r="P8" s="130"/>
      <c r="Q8" s="130"/>
      <c r="R8" s="130"/>
      <c r="S8" s="130"/>
      <c r="T8" s="130"/>
      <c r="U8" s="130"/>
      <c r="V8" s="130"/>
      <c r="W8" s="130"/>
      <c r="X8" s="130"/>
      <c r="Y8" s="130"/>
      <c r="Z8" s="131"/>
    </row>
    <row r="9" spans="1:27" ht="5.25" customHeight="1" x14ac:dyDescent="0.15">
      <c r="A9" s="124"/>
      <c r="B9" s="124"/>
      <c r="C9" s="132"/>
      <c r="D9" s="133"/>
      <c r="E9" s="133"/>
      <c r="F9" s="133"/>
      <c r="G9" s="133"/>
      <c r="H9" s="133"/>
      <c r="I9" s="133"/>
      <c r="J9" s="133"/>
      <c r="K9" s="133"/>
      <c r="L9" s="133"/>
      <c r="M9" s="133"/>
      <c r="N9" s="133"/>
      <c r="O9" s="133"/>
      <c r="P9" s="133"/>
      <c r="Q9" s="133"/>
      <c r="R9" s="133"/>
      <c r="S9" s="133"/>
      <c r="T9" s="133"/>
      <c r="U9" s="133"/>
      <c r="V9" s="133"/>
      <c r="W9" s="133"/>
      <c r="X9" s="133"/>
      <c r="Y9" s="133"/>
      <c r="Z9" s="134"/>
    </row>
    <row r="10" spans="1:27" ht="30" customHeight="1" x14ac:dyDescent="0.15">
      <c r="A10" s="124"/>
      <c r="B10" s="124"/>
    </row>
    <row r="11" spans="1:27" ht="15" hidden="1" customHeight="1" x14ac:dyDescent="0.15">
      <c r="A11" s="124"/>
      <c r="B11" s="124"/>
    </row>
    <row r="12" spans="1:27" ht="15" hidden="1" customHeight="1" x14ac:dyDescent="0.15">
      <c r="A12" s="124"/>
      <c r="B12" s="124"/>
    </row>
    <row r="13" spans="1:27" ht="20.100000000000001" customHeight="1" x14ac:dyDescent="0.15">
      <c r="A13" s="124"/>
      <c r="B13" s="124"/>
      <c r="C13" s="135" t="s">
        <v>151</v>
      </c>
      <c r="D13" s="136"/>
      <c r="E13" s="136"/>
      <c r="F13" s="136"/>
      <c r="G13" s="136"/>
      <c r="H13" s="137"/>
    </row>
    <row r="14" spans="1:27" ht="15" customHeight="1" x14ac:dyDescent="0.15">
      <c r="A14" s="124"/>
      <c r="B14" s="124"/>
      <c r="C14" s="138"/>
      <c r="D14" s="139"/>
      <c r="E14" s="139"/>
      <c r="F14" s="139"/>
      <c r="G14" s="139"/>
      <c r="H14" s="139"/>
      <c r="I14" s="140"/>
      <c r="J14" s="140"/>
      <c r="K14" s="140"/>
      <c r="L14" s="140"/>
      <c r="M14" s="140"/>
      <c r="N14" s="140"/>
      <c r="O14" s="140"/>
      <c r="P14" s="140"/>
      <c r="Q14" s="140"/>
      <c r="R14" s="140"/>
      <c r="S14" s="140"/>
      <c r="T14" s="140"/>
      <c r="U14" s="140"/>
      <c r="V14" s="140"/>
      <c r="W14" s="140"/>
      <c r="X14" s="140"/>
      <c r="Y14" s="140"/>
      <c r="Z14" s="141"/>
    </row>
    <row r="15" spans="1:27" ht="15.75" hidden="1" customHeight="1" x14ac:dyDescent="0.15">
      <c r="A15" s="124"/>
      <c r="B15" s="124"/>
      <c r="C15" s="142"/>
      <c r="D15" s="143"/>
      <c r="E15" s="144"/>
      <c r="F15" s="144"/>
      <c r="G15" s="144"/>
      <c r="H15" s="144"/>
      <c r="I15" s="145"/>
      <c r="J15" s="146"/>
      <c r="K15" s="146"/>
      <c r="L15" s="146"/>
      <c r="M15" s="146"/>
      <c r="N15" s="146"/>
      <c r="O15" s="146"/>
      <c r="P15" s="146"/>
      <c r="Q15" s="146"/>
      <c r="R15" s="146"/>
      <c r="S15" s="146"/>
      <c r="T15" s="146"/>
      <c r="U15" s="146"/>
      <c r="V15" s="146"/>
      <c r="W15" s="146"/>
      <c r="X15" s="146"/>
      <c r="Y15" s="146"/>
      <c r="Z15" s="147"/>
    </row>
    <row r="16" spans="1:27" ht="15.75" hidden="1" customHeight="1" x14ac:dyDescent="0.15">
      <c r="A16" s="124"/>
      <c r="B16" s="124"/>
      <c r="C16" s="142"/>
      <c r="D16" s="143"/>
      <c r="E16" s="148"/>
      <c r="F16" s="148"/>
      <c r="G16" s="148"/>
      <c r="H16" s="148"/>
      <c r="I16" s="145"/>
      <c r="J16" s="149"/>
      <c r="K16" s="149"/>
      <c r="L16" s="149"/>
      <c r="M16" s="149"/>
      <c r="N16" s="149"/>
      <c r="O16" s="149"/>
      <c r="P16" s="149"/>
      <c r="Q16" s="149"/>
      <c r="R16" s="149"/>
      <c r="S16" s="149"/>
      <c r="T16" s="149"/>
      <c r="U16" s="149"/>
      <c r="V16" s="149"/>
      <c r="W16" s="149"/>
      <c r="X16" s="149"/>
      <c r="Y16" s="149"/>
      <c r="Z16" s="147"/>
    </row>
    <row r="17" spans="1:26" ht="15.75" hidden="1" customHeight="1" x14ac:dyDescent="0.15">
      <c r="A17" s="124"/>
      <c r="B17" s="124"/>
      <c r="C17" s="142"/>
      <c r="D17" s="143"/>
      <c r="E17" s="148"/>
      <c r="F17" s="148"/>
      <c r="G17" s="148"/>
      <c r="H17" s="148"/>
      <c r="I17" s="145"/>
      <c r="J17" s="149"/>
      <c r="K17" s="149"/>
      <c r="L17" s="149"/>
      <c r="M17" s="149"/>
      <c r="N17" s="149"/>
      <c r="O17" s="149"/>
      <c r="P17" s="149"/>
      <c r="Q17" s="149"/>
      <c r="R17" s="149"/>
      <c r="S17" s="149"/>
      <c r="T17" s="149"/>
      <c r="U17" s="149"/>
      <c r="V17" s="149"/>
      <c r="W17" s="149"/>
      <c r="X17" s="149"/>
      <c r="Y17" s="149"/>
      <c r="Z17" s="147"/>
    </row>
    <row r="18" spans="1:26" ht="15.75" hidden="1" customHeight="1" x14ac:dyDescent="0.15">
      <c r="A18" s="124"/>
      <c r="B18" s="124"/>
      <c r="C18" s="142"/>
      <c r="D18" s="143"/>
      <c r="E18" s="148"/>
      <c r="F18" s="148"/>
      <c r="G18" s="148"/>
      <c r="H18" s="148"/>
      <c r="I18" s="145"/>
      <c r="J18" s="149"/>
      <c r="K18" s="149"/>
      <c r="L18" s="149"/>
      <c r="M18" s="149"/>
      <c r="N18" s="149"/>
      <c r="O18" s="149"/>
      <c r="P18" s="149"/>
      <c r="Q18" s="149"/>
      <c r="R18" s="149"/>
      <c r="S18" s="149"/>
      <c r="T18" s="149"/>
      <c r="U18" s="149"/>
      <c r="V18" s="149"/>
      <c r="W18" s="149"/>
      <c r="X18" s="149"/>
      <c r="Y18" s="149"/>
      <c r="Z18" s="147"/>
    </row>
    <row r="19" spans="1:26" ht="15.75" hidden="1" customHeight="1" x14ac:dyDescent="0.15">
      <c r="A19" s="124"/>
      <c r="B19" s="124"/>
      <c r="C19" s="142"/>
      <c r="D19" s="143"/>
      <c r="E19" s="148"/>
      <c r="F19" s="148"/>
      <c r="G19" s="148"/>
      <c r="H19" s="148"/>
      <c r="I19" s="145"/>
      <c r="J19" s="149"/>
      <c r="K19" s="149"/>
      <c r="L19" s="149"/>
      <c r="M19" s="149"/>
      <c r="N19" s="149"/>
      <c r="O19" s="149"/>
      <c r="P19" s="149"/>
      <c r="Q19" s="149"/>
      <c r="R19" s="149"/>
      <c r="S19" s="149"/>
      <c r="T19" s="149"/>
      <c r="U19" s="149"/>
      <c r="V19" s="149"/>
      <c r="W19" s="149"/>
      <c r="X19" s="149"/>
      <c r="Y19" s="149"/>
      <c r="Z19" s="147"/>
    </row>
    <row r="20" spans="1:26" ht="20.100000000000001" customHeight="1" x14ac:dyDescent="0.15">
      <c r="A20" s="124">
        <f>IFERROR(IF(TRIM($I20)="",1001,0),3)</f>
        <v>1001</v>
      </c>
      <c r="B20" s="124"/>
      <c r="C20" s="142"/>
      <c r="D20" s="143">
        <v>1</v>
      </c>
      <c r="E20" s="119" t="s">
        <v>0</v>
      </c>
      <c r="I20" s="72"/>
      <c r="J20" s="73"/>
      <c r="K20" s="73"/>
      <c r="L20" s="73"/>
      <c r="M20" s="73"/>
      <c r="N20" s="148"/>
      <c r="O20" s="148"/>
      <c r="P20" s="148"/>
      <c r="Q20" s="148"/>
      <c r="R20" s="148"/>
      <c r="S20" s="148"/>
      <c r="T20" s="148"/>
      <c r="U20" s="148"/>
      <c r="V20" s="148"/>
      <c r="W20" s="148"/>
      <c r="X20" s="148"/>
      <c r="Y20" s="148"/>
      <c r="Z20" s="147"/>
    </row>
    <row r="21" spans="1:26" ht="20.100000000000001" customHeight="1" x14ac:dyDescent="0.15">
      <c r="A21" s="124"/>
      <c r="B21" s="124"/>
      <c r="C21" s="142"/>
      <c r="D21" s="143"/>
      <c r="E21" s="148"/>
      <c r="F21" s="148"/>
      <c r="G21" s="148"/>
      <c r="H21" s="148"/>
      <c r="I21" s="145"/>
      <c r="J21" s="150" t="s">
        <v>174</v>
      </c>
      <c r="K21" s="149"/>
      <c r="L21" s="149"/>
      <c r="M21" s="149"/>
      <c r="N21" s="149"/>
      <c r="O21" s="149"/>
      <c r="P21" s="149"/>
      <c r="Q21" s="149"/>
      <c r="R21" s="149"/>
      <c r="S21" s="149"/>
      <c r="T21" s="149"/>
      <c r="U21" s="149"/>
      <c r="V21" s="149"/>
      <c r="W21" s="149"/>
      <c r="X21" s="149"/>
      <c r="Y21" s="149"/>
      <c r="Z21" s="147"/>
    </row>
    <row r="22" spans="1:26" ht="20.100000000000001" customHeight="1" x14ac:dyDescent="0.15">
      <c r="A22" s="124">
        <f>IFERROR(IF(AND(TRIM($I22)&lt;&gt;"", OR(ISERROR(FIND("@"&amp;LEFT($I22,3)&amp;"@", 都道府県3))=FALSE, ISERROR(FIND("@"&amp;LEFT($I22,4)&amp;"@",都道府県4))=FALSE))=FALSE,1001,0),3)</f>
        <v>1001</v>
      </c>
      <c r="B22" s="124"/>
      <c r="C22" s="142"/>
      <c r="D22" s="143">
        <v>2</v>
      </c>
      <c r="E22" s="119" t="s">
        <v>112</v>
      </c>
      <c r="I22" s="62"/>
      <c r="J22" s="62"/>
      <c r="K22" s="62"/>
      <c r="L22" s="62"/>
      <c r="M22" s="62"/>
      <c r="N22" s="62"/>
      <c r="O22" s="62"/>
      <c r="P22" s="62"/>
      <c r="Q22" s="63"/>
      <c r="R22" s="62"/>
      <c r="S22" s="62"/>
      <c r="T22" s="62"/>
      <c r="U22" s="62"/>
      <c r="V22" s="62"/>
      <c r="W22" s="62"/>
      <c r="X22" s="62"/>
      <c r="Y22" s="62"/>
      <c r="Z22" s="147"/>
    </row>
    <row r="23" spans="1:26" ht="20.100000000000001" customHeight="1" x14ac:dyDescent="0.15">
      <c r="A23" s="124"/>
      <c r="B23" s="124"/>
      <c r="C23" s="142"/>
      <c r="D23" s="143"/>
      <c r="E23" s="148"/>
      <c r="F23" s="148"/>
      <c r="G23" s="148"/>
      <c r="H23" s="148"/>
      <c r="I23" s="145"/>
      <c r="J23" s="150" t="s">
        <v>9</v>
      </c>
      <c r="K23" s="149"/>
      <c r="L23" s="149"/>
      <c r="M23" s="149"/>
      <c r="N23" s="149"/>
      <c r="O23" s="149"/>
      <c r="P23" s="149"/>
      <c r="Q23" s="149"/>
      <c r="R23" s="149"/>
      <c r="S23" s="149"/>
      <c r="T23" s="149"/>
      <c r="U23" s="149"/>
      <c r="V23" s="149"/>
      <c r="W23" s="149"/>
      <c r="X23" s="149"/>
      <c r="Y23" s="149"/>
      <c r="Z23" s="147"/>
    </row>
    <row r="24" spans="1:26" ht="20.100000000000001" customHeight="1" x14ac:dyDescent="0.15">
      <c r="A24" s="124">
        <f>IFERROR(IF(TRIM($I24)="",1001,0),3)</f>
        <v>1001</v>
      </c>
      <c r="B24" s="124"/>
      <c r="C24" s="142"/>
      <c r="D24" s="143">
        <v>3</v>
      </c>
      <c r="E24" s="119" t="s">
        <v>152</v>
      </c>
      <c r="I24" s="44"/>
      <c r="J24" s="44"/>
      <c r="K24" s="44"/>
      <c r="L24" s="44"/>
      <c r="M24" s="44"/>
      <c r="N24" s="44"/>
      <c r="O24" s="44"/>
      <c r="P24" s="44"/>
      <c r="Q24" s="64"/>
      <c r="R24" s="44"/>
      <c r="S24" s="44"/>
      <c r="T24" s="44"/>
      <c r="U24" s="44"/>
      <c r="V24" s="44"/>
      <c r="W24" s="44"/>
      <c r="X24" s="44"/>
      <c r="Y24" s="44"/>
      <c r="Z24" s="147"/>
    </row>
    <row r="25" spans="1:26" ht="20.100000000000001" customHeight="1" x14ac:dyDescent="0.15">
      <c r="A25" s="124"/>
      <c r="B25" s="124"/>
      <c r="C25" s="151"/>
      <c r="D25" s="148"/>
      <c r="E25" s="148"/>
      <c r="F25" s="148"/>
      <c r="G25" s="148"/>
      <c r="H25" s="148"/>
      <c r="I25" s="145"/>
      <c r="J25" s="150" t="s">
        <v>167</v>
      </c>
      <c r="K25" s="149"/>
      <c r="L25" s="149"/>
      <c r="M25" s="149"/>
      <c r="N25" s="149"/>
      <c r="O25" s="149"/>
      <c r="P25" s="149"/>
      <c r="Q25" s="149"/>
      <c r="R25" s="149"/>
      <c r="S25" s="149"/>
      <c r="T25" s="149"/>
      <c r="U25" s="149"/>
      <c r="V25" s="149"/>
      <c r="W25" s="149"/>
      <c r="X25" s="149"/>
      <c r="Y25" s="149"/>
      <c r="Z25" s="147"/>
    </row>
    <row r="26" spans="1:26" ht="20.100000000000001" customHeight="1" x14ac:dyDescent="0.15">
      <c r="A26" s="124">
        <f>IFERROR(IF(TRIM($I26)="",1001,0),3)</f>
        <v>1001</v>
      </c>
      <c r="B26" s="124"/>
      <c r="C26" s="142"/>
      <c r="D26" s="143">
        <v>4</v>
      </c>
      <c r="E26" s="119" t="s">
        <v>1</v>
      </c>
      <c r="I26" s="44"/>
      <c r="J26" s="44"/>
      <c r="K26" s="44"/>
      <c r="L26" s="44"/>
      <c r="M26" s="44"/>
      <c r="N26" s="44"/>
      <c r="O26" s="44"/>
      <c r="P26" s="44"/>
      <c r="Q26" s="64"/>
      <c r="R26" s="44"/>
      <c r="S26" s="44"/>
      <c r="T26" s="44"/>
      <c r="U26" s="44"/>
      <c r="V26" s="44"/>
      <c r="W26" s="44"/>
      <c r="X26" s="44"/>
      <c r="Y26" s="44"/>
      <c r="Z26" s="147"/>
    </row>
    <row r="27" spans="1:26" ht="20.100000000000001" customHeight="1" x14ac:dyDescent="0.15">
      <c r="A27" s="124"/>
      <c r="B27" s="124"/>
      <c r="C27" s="151"/>
      <c r="D27" s="148"/>
      <c r="E27" s="148"/>
      <c r="F27" s="148"/>
      <c r="G27" s="148"/>
      <c r="H27" s="148"/>
      <c r="I27" s="145"/>
      <c r="J27" s="150" t="s">
        <v>168</v>
      </c>
      <c r="K27" s="149"/>
      <c r="L27" s="149"/>
      <c r="M27" s="149"/>
      <c r="N27" s="149"/>
      <c r="O27" s="149"/>
      <c r="P27" s="149"/>
      <c r="Q27" s="152"/>
      <c r="R27" s="149"/>
      <c r="S27" s="149"/>
      <c r="T27" s="149"/>
      <c r="U27" s="149"/>
      <c r="V27" s="149"/>
      <c r="W27" s="149"/>
      <c r="X27" s="149"/>
      <c r="Y27" s="149"/>
      <c r="Z27" s="153"/>
    </row>
    <row r="28" spans="1:26" ht="20.100000000000001" customHeight="1" x14ac:dyDescent="0.15">
      <c r="A28" s="124">
        <f>IFERROR(IF(TRIM($I28)="",1001,0),3)</f>
        <v>1001</v>
      </c>
      <c r="B28" s="124"/>
      <c r="C28" s="142"/>
      <c r="D28" s="143">
        <v>5</v>
      </c>
      <c r="E28" s="119" t="s">
        <v>10</v>
      </c>
      <c r="I28" s="44"/>
      <c r="J28" s="44"/>
      <c r="K28" s="44"/>
      <c r="L28" s="44"/>
      <c r="M28" s="44"/>
      <c r="N28" s="44"/>
      <c r="O28" s="44"/>
      <c r="P28" s="44"/>
      <c r="Q28" s="44"/>
      <c r="R28" s="44"/>
      <c r="S28" s="44"/>
      <c r="T28" s="44"/>
      <c r="U28" s="44"/>
      <c r="V28" s="44"/>
      <c r="W28" s="44"/>
      <c r="X28" s="44"/>
      <c r="Y28" s="44"/>
      <c r="Z28" s="147"/>
    </row>
    <row r="29" spans="1:26" ht="20.100000000000001" customHeight="1" x14ac:dyDescent="0.15">
      <c r="A29" s="124"/>
      <c r="B29" s="124"/>
      <c r="C29" s="151"/>
      <c r="D29" s="148"/>
      <c r="E29" s="148"/>
      <c r="F29" s="148"/>
      <c r="G29" s="148"/>
      <c r="H29" s="148"/>
      <c r="I29" s="145"/>
      <c r="J29" s="150" t="s">
        <v>161</v>
      </c>
      <c r="K29" s="149"/>
      <c r="L29" s="149"/>
      <c r="M29" s="149"/>
      <c r="N29" s="149"/>
      <c r="O29" s="149"/>
      <c r="P29" s="149"/>
      <c r="Q29" s="149"/>
      <c r="R29" s="149"/>
      <c r="S29" s="149"/>
      <c r="T29" s="149"/>
      <c r="U29" s="149"/>
      <c r="V29" s="149"/>
      <c r="W29" s="149"/>
      <c r="X29" s="149"/>
      <c r="Y29" s="149"/>
      <c r="Z29" s="153"/>
    </row>
    <row r="30" spans="1:26" ht="20.100000000000001" customHeight="1" x14ac:dyDescent="0.15">
      <c r="A30" s="124">
        <f>IFERROR(IF(OR(TRIM($I30)="", NOT(OR(IFERROR(SEARCH(" ",$I30),0)&gt;0, IFERROR(SEARCH("　",$I30),0)&gt;0))),1001,0),3)</f>
        <v>1001</v>
      </c>
      <c r="B30" s="124"/>
      <c r="C30" s="142"/>
      <c r="D30" s="143">
        <v>6</v>
      </c>
      <c r="E30" s="119" t="s">
        <v>153</v>
      </c>
      <c r="I30" s="44"/>
      <c r="J30" s="44"/>
      <c r="K30" s="44"/>
      <c r="L30" s="44"/>
      <c r="M30" s="44"/>
      <c r="N30" s="44"/>
      <c r="O30" s="44"/>
      <c r="P30" s="44"/>
      <c r="Q30" s="44"/>
      <c r="R30" s="44"/>
      <c r="S30" s="44"/>
      <c r="T30" s="44"/>
      <c r="U30" s="44"/>
      <c r="V30" s="44"/>
      <c r="W30" s="44"/>
      <c r="X30" s="44"/>
      <c r="Y30" s="44"/>
      <c r="Z30" s="147"/>
    </row>
    <row r="31" spans="1:26" ht="20.100000000000001" customHeight="1" x14ac:dyDescent="0.15">
      <c r="A31" s="124"/>
      <c r="B31" s="124"/>
      <c r="C31" s="151"/>
      <c r="D31" s="148"/>
      <c r="E31" s="148"/>
      <c r="F31" s="148"/>
      <c r="G31" s="148"/>
      <c r="H31" s="148"/>
      <c r="I31" s="154"/>
      <c r="J31" s="150" t="s">
        <v>148</v>
      </c>
      <c r="K31" s="150"/>
      <c r="L31" s="150"/>
      <c r="M31" s="150"/>
      <c r="N31" s="150"/>
      <c r="O31" s="150"/>
      <c r="P31" s="150"/>
      <c r="Q31" s="150"/>
      <c r="R31" s="150"/>
      <c r="S31" s="150"/>
      <c r="T31" s="150"/>
      <c r="U31" s="150"/>
      <c r="V31" s="150"/>
      <c r="W31" s="150"/>
      <c r="X31" s="150"/>
      <c r="Y31" s="150"/>
      <c r="Z31" s="153"/>
    </row>
    <row r="32" spans="1:26" ht="20.100000000000001" customHeight="1" x14ac:dyDescent="0.15">
      <c r="A32" s="124">
        <f>IFERROR(IF(OR(TRIM($I32)="", NOT(OR(IFERROR(SEARCH(" ",$I32),0)&gt;0, IFERROR(SEARCH("　",$I32),0)&gt;0))),1001,0),3)</f>
        <v>1001</v>
      </c>
      <c r="B32" s="124"/>
      <c r="C32" s="142"/>
      <c r="D32" s="143">
        <v>7</v>
      </c>
      <c r="E32" s="119" t="s">
        <v>2</v>
      </c>
      <c r="I32" s="44"/>
      <c r="J32" s="44"/>
      <c r="K32" s="44"/>
      <c r="L32" s="44"/>
      <c r="M32" s="44"/>
      <c r="N32" s="44"/>
      <c r="O32" s="44"/>
      <c r="P32" s="44"/>
      <c r="Q32" s="44"/>
      <c r="R32" s="44"/>
      <c r="S32" s="44"/>
      <c r="T32" s="44"/>
      <c r="U32" s="44"/>
      <c r="V32" s="44"/>
      <c r="W32" s="44"/>
      <c r="X32" s="44"/>
      <c r="Y32" s="44"/>
      <c r="Z32" s="147"/>
    </row>
    <row r="33" spans="1:27" ht="20.100000000000001" customHeight="1" x14ac:dyDescent="0.15">
      <c r="A33" s="124"/>
      <c r="B33" s="124"/>
      <c r="C33" s="151"/>
      <c r="D33" s="148"/>
      <c r="E33" s="148"/>
      <c r="F33" s="148"/>
      <c r="G33" s="148"/>
      <c r="H33" s="148"/>
      <c r="I33" s="154"/>
      <c r="J33" s="150" t="s">
        <v>5</v>
      </c>
      <c r="K33" s="150"/>
      <c r="L33" s="150"/>
      <c r="M33" s="150"/>
      <c r="N33" s="150"/>
      <c r="O33" s="150"/>
      <c r="P33" s="150"/>
      <c r="Q33" s="150"/>
      <c r="R33" s="150"/>
      <c r="S33" s="150"/>
      <c r="T33" s="150"/>
      <c r="U33" s="150"/>
      <c r="V33" s="150"/>
      <c r="W33" s="150"/>
      <c r="X33" s="150"/>
      <c r="Y33" s="150"/>
      <c r="Z33" s="147"/>
    </row>
    <row r="34" spans="1:27" ht="20.100000000000001" customHeight="1" x14ac:dyDescent="0.15">
      <c r="A34" s="124">
        <f>IFERROR(IF(NOT(AND(TRIM($I34)&lt;&gt;"",ISNUMBER(VALUE(SUBSTITUTE($I34,"-",""))), IFERROR(SEARCH("-",$I34),0)&gt;0)),1001,0),3)</f>
        <v>1001</v>
      </c>
      <c r="B34" s="124"/>
      <c r="C34" s="142"/>
      <c r="D34" s="143">
        <v>8</v>
      </c>
      <c r="E34" s="119" t="s">
        <v>3</v>
      </c>
      <c r="I34" s="44"/>
      <c r="J34" s="44"/>
      <c r="K34" s="44"/>
      <c r="L34" s="44"/>
      <c r="M34" s="44"/>
      <c r="O34" s="155" t="s">
        <v>105</v>
      </c>
      <c r="P34" s="1"/>
      <c r="Q34" s="119" t="s">
        <v>106</v>
      </c>
      <c r="Y34" s="149"/>
      <c r="Z34" s="147"/>
    </row>
    <row r="35" spans="1:27" ht="20.100000000000001" customHeight="1" x14ac:dyDescent="0.15">
      <c r="A35" s="124"/>
      <c r="B35" s="124"/>
      <c r="C35" s="151"/>
      <c r="D35" s="148"/>
      <c r="E35" s="148"/>
      <c r="F35" s="148"/>
      <c r="G35" s="148"/>
      <c r="H35" s="148"/>
      <c r="I35" s="145"/>
      <c r="J35" s="150" t="s">
        <v>149</v>
      </c>
      <c r="K35" s="149"/>
      <c r="L35" s="149"/>
      <c r="M35" s="149"/>
      <c r="N35" s="149"/>
      <c r="O35" s="149"/>
      <c r="P35" s="149"/>
      <c r="Q35" s="149"/>
      <c r="R35" s="149"/>
      <c r="S35" s="149"/>
      <c r="T35" s="149"/>
      <c r="U35" s="149"/>
      <c r="V35" s="149"/>
      <c r="W35" s="149"/>
      <c r="X35" s="149"/>
      <c r="Y35" s="149"/>
      <c r="Z35" s="147"/>
    </row>
    <row r="36" spans="1:27" ht="20.100000000000001" customHeight="1" x14ac:dyDescent="0.15">
      <c r="A36" s="124">
        <f>IFERROR(IF(AND(TRIM($I36)&lt;&gt;"", NOT(AND(ISNUMBER(VALUE(SUBSTITUTE($I36,"-",""))), IFERROR(SEARCH("-",$I36),0)&gt;0))),1001,0),3)</f>
        <v>0</v>
      </c>
      <c r="B36" s="124"/>
      <c r="C36" s="142"/>
      <c r="D36" s="143">
        <v>9</v>
      </c>
      <c r="E36" s="119" t="s">
        <v>4</v>
      </c>
      <c r="I36" s="44"/>
      <c r="J36" s="44"/>
      <c r="K36" s="44"/>
      <c r="L36" s="44"/>
      <c r="M36" s="44"/>
      <c r="N36" s="149"/>
      <c r="O36" s="149"/>
      <c r="P36" s="149"/>
      <c r="Q36" s="149"/>
      <c r="R36" s="149"/>
      <c r="S36" s="149"/>
      <c r="T36" s="149"/>
      <c r="U36" s="149"/>
      <c r="V36" s="149"/>
      <c r="W36" s="149"/>
      <c r="X36" s="149"/>
      <c r="Y36" s="149"/>
      <c r="Z36" s="147"/>
    </row>
    <row r="37" spans="1:27" ht="20.100000000000001" customHeight="1" x14ac:dyDescent="0.15">
      <c r="A37" s="124"/>
      <c r="B37" s="124"/>
      <c r="C37" s="151"/>
      <c r="D37" s="148"/>
      <c r="E37" s="148"/>
      <c r="F37" s="148"/>
      <c r="G37" s="148"/>
      <c r="H37" s="148"/>
      <c r="I37" s="145"/>
      <c r="J37" s="150" t="s">
        <v>149</v>
      </c>
      <c r="K37" s="149"/>
      <c r="L37" s="149"/>
      <c r="M37" s="149"/>
      <c r="N37" s="149"/>
      <c r="O37" s="149"/>
      <c r="P37" s="149"/>
      <c r="Q37" s="149"/>
      <c r="R37" s="149"/>
      <c r="S37" s="149"/>
      <c r="T37" s="149"/>
      <c r="U37" s="149"/>
      <c r="V37" s="149"/>
      <c r="W37" s="149"/>
      <c r="X37" s="149"/>
      <c r="Y37" s="149"/>
      <c r="Z37" s="147"/>
    </row>
    <row r="38" spans="1:27" ht="20.100000000000001" customHeight="1" x14ac:dyDescent="0.15">
      <c r="A38" s="124">
        <f>IFERROR(IF(AND(TRIM($I38)&lt;&gt;"", NOT(IFERROR(SEARCH("@",$I38),0)&gt;0)),1001,0),3)</f>
        <v>0</v>
      </c>
      <c r="B38" s="124"/>
      <c r="C38" s="151"/>
      <c r="D38" s="143">
        <v>10</v>
      </c>
      <c r="E38" s="119" t="s">
        <v>113</v>
      </c>
      <c r="I38" s="44"/>
      <c r="J38" s="44"/>
      <c r="K38" s="44"/>
      <c r="L38" s="44"/>
      <c r="M38" s="44"/>
      <c r="N38" s="44"/>
      <c r="O38" s="44"/>
      <c r="P38" s="44"/>
      <c r="Q38" s="70"/>
      <c r="R38" s="44"/>
      <c r="S38" s="44"/>
      <c r="T38" s="44"/>
      <c r="U38" s="44"/>
      <c r="V38" s="44"/>
      <c r="W38" s="44"/>
      <c r="X38" s="44"/>
      <c r="Y38" s="44"/>
      <c r="Z38" s="147"/>
    </row>
    <row r="39" spans="1:27" ht="30" customHeight="1" x14ac:dyDescent="0.15">
      <c r="A39" s="124"/>
      <c r="B39" s="124"/>
      <c r="C39" s="151"/>
      <c r="D39" s="143"/>
      <c r="E39" s="156" t="s">
        <v>316</v>
      </c>
      <c r="I39" s="145"/>
      <c r="J39" s="157" t="s">
        <v>317</v>
      </c>
      <c r="K39" s="157"/>
      <c r="L39" s="157"/>
      <c r="M39" s="157"/>
      <c r="N39" s="157"/>
      <c r="O39" s="157"/>
      <c r="P39" s="157"/>
      <c r="Q39" s="157"/>
      <c r="R39" s="157"/>
      <c r="S39" s="157"/>
      <c r="T39" s="157"/>
      <c r="U39" s="157"/>
      <c r="V39" s="157"/>
      <c r="W39" s="157"/>
      <c r="X39" s="157"/>
      <c r="Y39" s="157"/>
      <c r="Z39" s="148"/>
      <c r="AA39" s="158"/>
    </row>
    <row r="40" spans="1:27" ht="20.100000000000001" customHeight="1" x14ac:dyDescent="0.15">
      <c r="A40" s="124">
        <f>IFERROR(IF(AND($I40&lt;&gt;"一致する", $I40&lt;&gt;"一致しない"),1001,0),3)</f>
        <v>0</v>
      </c>
      <c r="B40" s="124"/>
      <c r="C40" s="142"/>
      <c r="D40" s="143">
        <v>11</v>
      </c>
      <c r="E40" s="119" t="s">
        <v>68</v>
      </c>
      <c r="I40" s="44" t="s">
        <v>73</v>
      </c>
      <c r="J40" s="44"/>
      <c r="K40" s="44"/>
      <c r="L40" s="44"/>
      <c r="M40" s="44"/>
      <c r="N40" s="148"/>
      <c r="O40" s="148"/>
      <c r="P40" s="148"/>
      <c r="Q40" s="148"/>
      <c r="R40" s="148"/>
      <c r="S40" s="148"/>
      <c r="T40" s="148"/>
      <c r="U40" s="148"/>
      <c r="V40" s="148"/>
      <c r="W40" s="148"/>
      <c r="X40" s="148"/>
      <c r="Y40" s="148"/>
      <c r="Z40" s="147"/>
      <c r="AA40" s="148"/>
    </row>
    <row r="41" spans="1:27" ht="20.100000000000001" customHeight="1" x14ac:dyDescent="0.15">
      <c r="A41" s="124"/>
      <c r="B41" s="124"/>
      <c r="C41" s="151"/>
      <c r="D41" s="148"/>
      <c r="E41" s="148"/>
      <c r="F41" s="148"/>
      <c r="G41" s="148"/>
      <c r="H41" s="148"/>
      <c r="I41" s="154"/>
      <c r="J41" s="159" t="s">
        <v>163</v>
      </c>
      <c r="K41" s="150"/>
      <c r="L41" s="150"/>
      <c r="M41" s="150"/>
      <c r="N41" s="150"/>
      <c r="O41" s="150"/>
      <c r="P41" s="150"/>
      <c r="Q41" s="150"/>
      <c r="R41" s="150"/>
      <c r="S41" s="150"/>
      <c r="T41" s="150"/>
      <c r="U41" s="150"/>
      <c r="V41" s="150"/>
      <c r="W41" s="150"/>
      <c r="X41" s="150"/>
      <c r="Y41" s="150"/>
      <c r="Z41" s="160"/>
      <c r="AA41" s="148"/>
    </row>
    <row r="42" spans="1:27" ht="20.100000000000001" customHeight="1" x14ac:dyDescent="0.15">
      <c r="A42" s="124"/>
      <c r="B42" s="124"/>
      <c r="C42" s="161"/>
      <c r="D42" s="162"/>
      <c r="E42" s="162"/>
      <c r="F42" s="162"/>
      <c r="G42" s="162"/>
      <c r="H42" s="162"/>
      <c r="I42" s="163"/>
      <c r="J42" s="163"/>
      <c r="K42" s="164"/>
      <c r="L42" s="163"/>
      <c r="M42" s="163"/>
      <c r="N42" s="163"/>
      <c r="O42" s="163"/>
      <c r="P42" s="163"/>
      <c r="Q42" s="163"/>
      <c r="R42" s="163"/>
      <c r="S42" s="163"/>
      <c r="T42" s="163"/>
      <c r="U42" s="163"/>
      <c r="V42" s="163"/>
      <c r="W42" s="163"/>
      <c r="X42" s="163"/>
      <c r="Y42" s="163"/>
      <c r="Z42" s="165"/>
    </row>
    <row r="43" spans="1:27" ht="15" customHeight="1" x14ac:dyDescent="0.15">
      <c r="A43" s="124"/>
      <c r="B43" s="124"/>
      <c r="C43" s="148"/>
      <c r="D43" s="148"/>
      <c r="E43" s="148"/>
      <c r="F43" s="148"/>
      <c r="G43" s="148"/>
      <c r="H43" s="148"/>
      <c r="I43" s="166"/>
      <c r="J43" s="167"/>
      <c r="K43" s="167"/>
      <c r="L43" s="167"/>
      <c r="M43" s="167"/>
      <c r="N43" s="167"/>
      <c r="O43" s="167"/>
      <c r="P43" s="167"/>
      <c r="Q43" s="167"/>
      <c r="R43" s="167"/>
      <c r="S43" s="167"/>
      <c r="T43" s="167"/>
      <c r="U43" s="167"/>
      <c r="V43" s="167"/>
      <c r="W43" s="167"/>
      <c r="X43" s="167"/>
      <c r="Y43" s="167"/>
      <c r="Z43" s="148"/>
    </row>
    <row r="44" spans="1:27" ht="15.75" hidden="1" customHeight="1" x14ac:dyDescent="0.15">
      <c r="A44" s="124"/>
      <c r="B44" s="124"/>
      <c r="C44" s="148"/>
      <c r="D44" s="148"/>
      <c r="E44" s="148"/>
      <c r="F44" s="148"/>
      <c r="G44" s="148"/>
      <c r="H44" s="148"/>
      <c r="I44" s="167"/>
      <c r="J44" s="148"/>
      <c r="K44" s="148"/>
      <c r="L44" s="148"/>
      <c r="M44" s="148"/>
      <c r="N44" s="148"/>
      <c r="O44" s="148"/>
      <c r="P44" s="148"/>
      <c r="Q44" s="148"/>
      <c r="R44" s="148"/>
      <c r="S44" s="148"/>
      <c r="T44" s="148"/>
      <c r="U44" s="148"/>
      <c r="V44" s="148"/>
      <c r="W44" s="148"/>
      <c r="X44" s="148"/>
      <c r="Y44" s="148"/>
      <c r="Z44" s="148"/>
    </row>
    <row r="45" spans="1:27" ht="15.75" hidden="1" customHeight="1" x14ac:dyDescent="0.15">
      <c r="A45" s="124"/>
      <c r="B45" s="124"/>
      <c r="C45" s="148"/>
      <c r="D45" s="148"/>
      <c r="E45" s="148"/>
      <c r="F45" s="148"/>
      <c r="G45" s="148"/>
      <c r="H45" s="148"/>
      <c r="I45" s="167"/>
      <c r="J45" s="148"/>
      <c r="K45" s="148"/>
      <c r="L45" s="148"/>
      <c r="M45" s="148"/>
      <c r="N45" s="148"/>
      <c r="O45" s="148"/>
      <c r="P45" s="148"/>
      <c r="Q45" s="148"/>
      <c r="R45" s="148"/>
      <c r="S45" s="148"/>
      <c r="T45" s="148"/>
      <c r="U45" s="148"/>
      <c r="V45" s="148"/>
      <c r="W45" s="148"/>
      <c r="X45" s="148"/>
      <c r="Y45" s="148"/>
      <c r="Z45" s="148"/>
    </row>
    <row r="46" spans="1:27" ht="15.75" hidden="1" customHeight="1" x14ac:dyDescent="0.15">
      <c r="A46" s="124"/>
      <c r="B46" s="124"/>
      <c r="C46" s="148"/>
      <c r="D46" s="148"/>
      <c r="E46" s="148"/>
      <c r="F46" s="148"/>
      <c r="G46" s="148"/>
      <c r="H46" s="148"/>
      <c r="I46" s="167"/>
      <c r="J46" s="148"/>
      <c r="K46" s="148"/>
      <c r="L46" s="148"/>
      <c r="M46" s="148"/>
      <c r="N46" s="148"/>
      <c r="O46" s="148"/>
      <c r="P46" s="148"/>
      <c r="Q46" s="148"/>
      <c r="R46" s="148"/>
      <c r="S46" s="148"/>
      <c r="T46" s="148"/>
      <c r="U46" s="148"/>
      <c r="V46" s="148"/>
      <c r="W46" s="148"/>
      <c r="X46" s="148"/>
      <c r="Y46" s="148"/>
      <c r="Z46" s="148"/>
    </row>
    <row r="47" spans="1:27" ht="15.75" hidden="1" customHeight="1" x14ac:dyDescent="0.15">
      <c r="A47" s="124"/>
      <c r="B47" s="124"/>
      <c r="C47" s="148"/>
      <c r="D47" s="148"/>
      <c r="E47" s="148"/>
      <c r="F47" s="148"/>
      <c r="G47" s="148"/>
      <c r="H47" s="148"/>
      <c r="I47" s="167"/>
      <c r="J47" s="148"/>
      <c r="K47" s="148"/>
      <c r="L47" s="148"/>
      <c r="M47" s="148"/>
      <c r="N47" s="148"/>
      <c r="O47" s="148"/>
      <c r="P47" s="148"/>
      <c r="Q47" s="148"/>
      <c r="R47" s="148"/>
      <c r="S47" s="148"/>
      <c r="T47" s="148"/>
      <c r="U47" s="148"/>
      <c r="V47" s="148"/>
      <c r="W47" s="148"/>
      <c r="X47" s="148"/>
      <c r="Y47" s="148"/>
      <c r="Z47" s="148"/>
    </row>
    <row r="48" spans="1:27" ht="15.75" hidden="1" customHeight="1" x14ac:dyDescent="0.15">
      <c r="A48" s="124"/>
      <c r="B48" s="124"/>
      <c r="C48" s="148"/>
      <c r="D48" s="148"/>
      <c r="E48" s="148"/>
      <c r="F48" s="148"/>
      <c r="G48" s="148"/>
      <c r="H48" s="148"/>
      <c r="I48" s="167"/>
      <c r="J48" s="148"/>
      <c r="K48" s="148"/>
      <c r="L48" s="148"/>
      <c r="M48" s="148"/>
      <c r="N48" s="148"/>
      <c r="O48" s="148"/>
      <c r="P48" s="148"/>
      <c r="Q48" s="148"/>
      <c r="R48" s="148"/>
      <c r="S48" s="148"/>
      <c r="T48" s="148"/>
      <c r="U48" s="148"/>
      <c r="V48" s="148"/>
      <c r="W48" s="148"/>
      <c r="X48" s="148"/>
      <c r="Y48" s="148"/>
      <c r="Z48" s="148"/>
    </row>
    <row r="49" spans="1:26" ht="15.75" hidden="1" customHeight="1" x14ac:dyDescent="0.15">
      <c r="A49" s="124"/>
      <c r="B49" s="124"/>
      <c r="C49" s="148"/>
      <c r="D49" s="148"/>
      <c r="E49" s="148"/>
      <c r="F49" s="148"/>
      <c r="G49" s="148"/>
      <c r="H49" s="148"/>
      <c r="I49" s="167"/>
      <c r="J49" s="148"/>
      <c r="K49" s="148"/>
      <c r="L49" s="148"/>
      <c r="M49" s="148"/>
      <c r="N49" s="148"/>
      <c r="O49" s="148"/>
      <c r="P49" s="148"/>
      <c r="Q49" s="148"/>
      <c r="R49" s="148"/>
      <c r="S49" s="148"/>
      <c r="T49" s="148"/>
      <c r="U49" s="148"/>
      <c r="V49" s="148"/>
      <c r="W49" s="148"/>
      <c r="X49" s="148"/>
      <c r="Y49" s="148"/>
      <c r="Z49" s="148"/>
    </row>
    <row r="50" spans="1:26" ht="15.75" hidden="1" customHeight="1" x14ac:dyDescent="0.15">
      <c r="A50" s="124"/>
      <c r="B50" s="124"/>
      <c r="C50" s="148"/>
      <c r="D50" s="148"/>
      <c r="E50" s="148"/>
      <c r="F50" s="148"/>
      <c r="G50" s="148"/>
      <c r="H50" s="148"/>
      <c r="I50" s="167"/>
      <c r="J50" s="148"/>
      <c r="K50" s="148"/>
      <c r="L50" s="148"/>
      <c r="M50" s="148"/>
      <c r="N50" s="148"/>
      <c r="O50" s="148"/>
      <c r="P50" s="148"/>
      <c r="Q50" s="148"/>
      <c r="R50" s="148"/>
      <c r="S50" s="148"/>
      <c r="T50" s="148"/>
      <c r="U50" s="148"/>
      <c r="V50" s="148"/>
      <c r="W50" s="148"/>
      <c r="X50" s="148"/>
      <c r="Y50" s="148"/>
      <c r="Z50" s="148"/>
    </row>
    <row r="51" spans="1:26" ht="15.75" hidden="1" customHeight="1" x14ac:dyDescent="0.15">
      <c r="A51" s="124"/>
      <c r="B51" s="124"/>
      <c r="C51" s="148"/>
      <c r="D51" s="148"/>
      <c r="E51" s="148"/>
      <c r="F51" s="148"/>
      <c r="G51" s="148"/>
      <c r="H51" s="148"/>
      <c r="I51" s="167"/>
      <c r="J51" s="148"/>
      <c r="K51" s="148"/>
      <c r="L51" s="148"/>
      <c r="M51" s="148"/>
      <c r="N51" s="148"/>
      <c r="O51" s="148"/>
      <c r="P51" s="148"/>
      <c r="Q51" s="148"/>
      <c r="R51" s="148"/>
      <c r="S51" s="148"/>
      <c r="T51" s="148"/>
      <c r="U51" s="148"/>
      <c r="V51" s="148"/>
      <c r="W51" s="148"/>
      <c r="X51" s="148"/>
      <c r="Y51" s="148"/>
      <c r="Z51" s="148"/>
    </row>
    <row r="52" spans="1:26" ht="15.75" hidden="1" customHeight="1" x14ac:dyDescent="0.15">
      <c r="A52" s="124"/>
      <c r="B52" s="124"/>
      <c r="C52" s="148"/>
      <c r="D52" s="148"/>
      <c r="E52" s="148"/>
      <c r="F52" s="148"/>
      <c r="G52" s="148"/>
      <c r="H52" s="148"/>
      <c r="I52" s="167"/>
      <c r="J52" s="148"/>
      <c r="K52" s="148"/>
      <c r="L52" s="148"/>
      <c r="M52" s="148"/>
      <c r="N52" s="148"/>
      <c r="O52" s="148"/>
      <c r="P52" s="148"/>
      <c r="Q52" s="148"/>
      <c r="R52" s="148"/>
      <c r="S52" s="148"/>
      <c r="T52" s="148"/>
      <c r="U52" s="148"/>
      <c r="V52" s="148"/>
      <c r="W52" s="148"/>
      <c r="X52" s="148"/>
      <c r="Y52" s="148"/>
      <c r="Z52" s="148"/>
    </row>
    <row r="53" spans="1:26" ht="15.75" hidden="1" customHeight="1" x14ac:dyDescent="0.15">
      <c r="A53" s="124"/>
      <c r="B53" s="124"/>
      <c r="C53" s="148"/>
      <c r="D53" s="148"/>
      <c r="E53" s="148"/>
      <c r="F53" s="148"/>
      <c r="G53" s="148"/>
      <c r="H53" s="148"/>
      <c r="I53" s="167"/>
      <c r="J53" s="148"/>
      <c r="K53" s="148"/>
      <c r="L53" s="148"/>
      <c r="M53" s="148"/>
      <c r="N53" s="148"/>
      <c r="O53" s="148"/>
      <c r="P53" s="148"/>
      <c r="Q53" s="148"/>
      <c r="R53" s="148"/>
      <c r="S53" s="148"/>
      <c r="T53" s="148"/>
      <c r="U53" s="148"/>
      <c r="V53" s="148"/>
      <c r="W53" s="148"/>
      <c r="X53" s="148"/>
      <c r="Y53" s="148"/>
      <c r="Z53" s="148"/>
    </row>
    <row r="54" spans="1:26" ht="15.75" hidden="1" customHeight="1" x14ac:dyDescent="0.15">
      <c r="A54" s="124"/>
      <c r="B54" s="124"/>
      <c r="C54" s="148"/>
      <c r="D54" s="148"/>
      <c r="E54" s="148"/>
      <c r="F54" s="148"/>
      <c r="G54" s="148"/>
      <c r="H54" s="148"/>
      <c r="I54" s="167"/>
      <c r="J54" s="148"/>
      <c r="K54" s="148"/>
      <c r="L54" s="148"/>
      <c r="M54" s="148"/>
      <c r="N54" s="148"/>
      <c r="O54" s="148"/>
      <c r="P54" s="148"/>
      <c r="Q54" s="148"/>
      <c r="R54" s="148"/>
      <c r="S54" s="148"/>
      <c r="T54" s="148"/>
      <c r="U54" s="148"/>
      <c r="V54" s="148"/>
      <c r="W54" s="148"/>
      <c r="X54" s="148"/>
      <c r="Y54" s="148"/>
      <c r="Z54" s="148"/>
    </row>
    <row r="55" spans="1:26" ht="15.75" hidden="1" customHeight="1" x14ac:dyDescent="0.15">
      <c r="A55" s="124"/>
      <c r="B55" s="124"/>
      <c r="C55" s="148"/>
      <c r="D55" s="148"/>
      <c r="E55" s="148"/>
      <c r="F55" s="148"/>
      <c r="G55" s="148"/>
      <c r="H55" s="148"/>
      <c r="I55" s="167"/>
      <c r="J55" s="148"/>
      <c r="K55" s="148"/>
      <c r="L55" s="148"/>
      <c r="M55" s="148"/>
      <c r="N55" s="148"/>
      <c r="O55" s="148"/>
      <c r="P55" s="148"/>
      <c r="Q55" s="148"/>
      <c r="R55" s="148"/>
      <c r="S55" s="148"/>
      <c r="T55" s="148"/>
      <c r="U55" s="148"/>
      <c r="V55" s="148"/>
      <c r="W55" s="148"/>
      <c r="X55" s="148"/>
      <c r="Y55" s="148"/>
      <c r="Z55" s="148"/>
    </row>
    <row r="56" spans="1:26" ht="15.75" hidden="1" customHeight="1" x14ac:dyDescent="0.15">
      <c r="A56" s="124"/>
      <c r="B56" s="124"/>
      <c r="C56" s="148"/>
      <c r="D56" s="148"/>
      <c r="E56" s="148"/>
      <c r="F56" s="148"/>
      <c r="G56" s="148"/>
      <c r="H56" s="148"/>
      <c r="I56" s="167"/>
      <c r="J56" s="148"/>
      <c r="K56" s="148"/>
      <c r="L56" s="148"/>
      <c r="M56" s="148"/>
      <c r="N56" s="148"/>
      <c r="O56" s="148"/>
      <c r="P56" s="148"/>
      <c r="Q56" s="148"/>
      <c r="R56" s="148"/>
      <c r="S56" s="148"/>
      <c r="T56" s="148"/>
      <c r="U56" s="148"/>
      <c r="V56" s="148"/>
      <c r="W56" s="148"/>
      <c r="X56" s="148"/>
      <c r="Y56" s="148"/>
      <c r="Z56" s="148"/>
    </row>
    <row r="57" spans="1:26" ht="15.75" hidden="1" customHeight="1" x14ac:dyDescent="0.15">
      <c r="A57" s="124"/>
      <c r="B57" s="124"/>
      <c r="C57" s="148"/>
      <c r="D57" s="148"/>
      <c r="E57" s="148"/>
      <c r="F57" s="148"/>
      <c r="G57" s="148"/>
      <c r="H57" s="148"/>
      <c r="I57" s="167"/>
      <c r="J57" s="148"/>
      <c r="K57" s="148"/>
      <c r="L57" s="148"/>
      <c r="M57" s="148"/>
      <c r="N57" s="148"/>
      <c r="O57" s="148"/>
      <c r="P57" s="148"/>
      <c r="Q57" s="148"/>
      <c r="R57" s="148"/>
      <c r="S57" s="148"/>
      <c r="T57" s="148"/>
      <c r="U57" s="148"/>
      <c r="V57" s="148"/>
      <c r="W57" s="148"/>
      <c r="X57" s="148"/>
      <c r="Y57" s="148"/>
      <c r="Z57" s="148"/>
    </row>
    <row r="58" spans="1:26" ht="15.75" hidden="1" customHeight="1" x14ac:dyDescent="0.15">
      <c r="A58" s="124"/>
      <c r="B58" s="124"/>
      <c r="C58" s="148"/>
      <c r="D58" s="148"/>
      <c r="E58" s="148"/>
      <c r="F58" s="148"/>
      <c r="G58" s="148"/>
      <c r="H58" s="148"/>
      <c r="I58" s="167"/>
      <c r="J58" s="148"/>
      <c r="K58" s="148"/>
      <c r="L58" s="148"/>
      <c r="M58" s="148"/>
      <c r="N58" s="148"/>
      <c r="O58" s="148"/>
      <c r="P58" s="148"/>
      <c r="Q58" s="148"/>
      <c r="R58" s="148"/>
      <c r="S58" s="148"/>
      <c r="T58" s="148"/>
      <c r="U58" s="148"/>
      <c r="V58" s="148"/>
      <c r="W58" s="148"/>
      <c r="X58" s="148"/>
      <c r="Y58" s="148"/>
      <c r="Z58" s="148"/>
    </row>
    <row r="59" spans="1:26" ht="15" customHeight="1" x14ac:dyDescent="0.15">
      <c r="A59" s="124"/>
      <c r="B59" s="124"/>
      <c r="C59" s="148"/>
      <c r="D59" s="148"/>
      <c r="E59" s="148"/>
      <c r="F59" s="148"/>
      <c r="G59" s="148"/>
      <c r="H59" s="148"/>
      <c r="I59" s="167"/>
      <c r="J59" s="148"/>
      <c r="K59" s="148"/>
      <c r="L59" s="148"/>
      <c r="M59" s="148"/>
      <c r="N59" s="148"/>
      <c r="O59" s="148"/>
      <c r="P59" s="148"/>
      <c r="Q59" s="148"/>
      <c r="R59" s="148"/>
      <c r="S59" s="148"/>
      <c r="T59" s="148"/>
      <c r="U59" s="148"/>
      <c r="V59" s="148"/>
      <c r="W59" s="148"/>
      <c r="X59" s="148"/>
      <c r="Y59" s="148"/>
      <c r="Z59" s="148"/>
    </row>
    <row r="60" spans="1:26" ht="20.100000000000001" customHeight="1" x14ac:dyDescent="0.15">
      <c r="A60" s="124"/>
      <c r="B60" s="124"/>
      <c r="C60" s="135" t="s">
        <v>11</v>
      </c>
      <c r="D60" s="136"/>
      <c r="E60" s="136"/>
      <c r="F60" s="136"/>
      <c r="G60" s="136"/>
      <c r="H60" s="137"/>
      <c r="I60" s="168"/>
    </row>
    <row r="61" spans="1:26" ht="15" customHeight="1" x14ac:dyDescent="0.15">
      <c r="A61" s="124"/>
      <c r="B61" s="124"/>
      <c r="C61" s="138"/>
      <c r="D61" s="139"/>
      <c r="E61" s="139"/>
      <c r="F61" s="139"/>
      <c r="G61" s="139"/>
      <c r="H61" s="139"/>
      <c r="I61" s="140"/>
      <c r="J61" s="140"/>
      <c r="K61" s="140"/>
      <c r="L61" s="140"/>
      <c r="M61" s="140"/>
      <c r="N61" s="140"/>
      <c r="O61" s="140"/>
      <c r="P61" s="140"/>
      <c r="Q61" s="140"/>
      <c r="R61" s="140"/>
      <c r="S61" s="140"/>
      <c r="T61" s="140"/>
      <c r="U61" s="140"/>
      <c r="V61" s="140"/>
      <c r="W61" s="140"/>
      <c r="X61" s="140"/>
      <c r="Y61" s="140"/>
      <c r="Z61" s="141"/>
    </row>
    <row r="62" spans="1:26" ht="20.100000000000001" customHeight="1" x14ac:dyDescent="0.15">
      <c r="A62" s="124"/>
      <c r="B62" s="124"/>
      <c r="C62" s="138"/>
      <c r="D62" s="169" t="s">
        <v>69</v>
      </c>
      <c r="E62" s="169"/>
      <c r="F62" s="169"/>
      <c r="G62" s="169"/>
      <c r="H62" s="169"/>
      <c r="I62" s="169"/>
      <c r="J62" s="169"/>
      <c r="K62" s="169"/>
      <c r="L62" s="169"/>
      <c r="M62" s="169"/>
      <c r="N62" s="169"/>
      <c r="O62" s="169"/>
      <c r="P62" s="169"/>
      <c r="Q62" s="169"/>
      <c r="R62" s="169"/>
      <c r="S62" s="169"/>
      <c r="T62" s="169"/>
      <c r="U62" s="169"/>
      <c r="V62" s="169"/>
      <c r="W62" s="169"/>
      <c r="X62" s="169"/>
      <c r="Y62" s="169"/>
      <c r="Z62" s="147"/>
    </row>
    <row r="63" spans="1:26" ht="20.100000000000001" customHeight="1" x14ac:dyDescent="0.15">
      <c r="A63" s="124">
        <f>IFERROR(IF(AND($I63&lt;&gt;"しない", $I63&lt;&gt;"する"),1001,0),3)</f>
        <v>1001</v>
      </c>
      <c r="B63" s="124"/>
      <c r="C63" s="142"/>
      <c r="D63" s="143">
        <v>1</v>
      </c>
      <c r="E63" s="148" t="s">
        <v>12</v>
      </c>
      <c r="F63" s="148"/>
      <c r="G63" s="148"/>
      <c r="H63" s="148"/>
      <c r="I63" s="44"/>
      <c r="J63" s="44"/>
      <c r="K63" s="44"/>
      <c r="L63" s="44"/>
      <c r="M63" s="44"/>
      <c r="N63" s="148"/>
      <c r="O63" s="148"/>
      <c r="P63" s="148"/>
      <c r="Q63" s="148"/>
      <c r="R63" s="148"/>
      <c r="S63" s="148"/>
      <c r="T63" s="148"/>
      <c r="U63" s="148"/>
      <c r="V63" s="148"/>
      <c r="W63" s="148"/>
      <c r="X63" s="148"/>
      <c r="Y63" s="148"/>
      <c r="Z63" s="147"/>
    </row>
    <row r="64" spans="1:26" ht="20.100000000000001" customHeight="1" x14ac:dyDescent="0.15">
      <c r="A64" s="124"/>
      <c r="B64" s="124"/>
      <c r="C64" s="142"/>
      <c r="D64" s="148"/>
      <c r="E64" s="148"/>
      <c r="F64" s="148"/>
      <c r="G64" s="148"/>
      <c r="H64" s="148"/>
      <c r="I64" s="154"/>
      <c r="J64" s="150" t="s">
        <v>72</v>
      </c>
      <c r="K64" s="149"/>
      <c r="L64" s="149"/>
      <c r="M64" s="149"/>
      <c r="N64" s="149"/>
      <c r="O64" s="149"/>
      <c r="P64" s="149"/>
      <c r="Q64" s="149"/>
      <c r="R64" s="149"/>
      <c r="S64" s="149"/>
      <c r="T64" s="149"/>
      <c r="U64" s="149"/>
      <c r="V64" s="149"/>
      <c r="W64" s="149"/>
      <c r="X64" s="149"/>
      <c r="Y64" s="149"/>
      <c r="Z64" s="147"/>
    </row>
    <row r="65" spans="1:26" ht="20.100000000000001" hidden="1" customHeight="1" x14ac:dyDescent="0.15">
      <c r="A65" s="124"/>
      <c r="B65" s="124"/>
      <c r="C65" s="142"/>
      <c r="D65" s="148"/>
      <c r="E65" s="148"/>
      <c r="F65" s="148"/>
      <c r="G65" s="148"/>
      <c r="H65" s="148"/>
      <c r="I65" s="154"/>
      <c r="J65" s="149"/>
      <c r="K65" s="149"/>
      <c r="L65" s="149"/>
      <c r="M65" s="149"/>
      <c r="N65" s="149"/>
      <c r="O65" s="149"/>
      <c r="P65" s="149"/>
      <c r="Q65" s="149"/>
      <c r="R65" s="149"/>
      <c r="S65" s="149"/>
      <c r="T65" s="149"/>
      <c r="U65" s="149"/>
      <c r="V65" s="149"/>
      <c r="W65" s="149"/>
      <c r="X65" s="149"/>
      <c r="Y65" s="149"/>
      <c r="Z65" s="147"/>
    </row>
    <row r="66" spans="1:26" ht="20.100000000000001" hidden="1" customHeight="1" x14ac:dyDescent="0.15">
      <c r="A66" s="124"/>
      <c r="B66" s="124"/>
      <c r="C66" s="142"/>
      <c r="D66" s="148"/>
      <c r="E66" s="148"/>
      <c r="F66" s="148"/>
      <c r="G66" s="148"/>
      <c r="H66" s="148"/>
      <c r="I66" s="154"/>
      <c r="J66" s="149"/>
      <c r="K66" s="149"/>
      <c r="L66" s="149"/>
      <c r="M66" s="149"/>
      <c r="N66" s="149"/>
      <c r="O66" s="149"/>
      <c r="P66" s="149"/>
      <c r="Q66" s="149"/>
      <c r="R66" s="149"/>
      <c r="S66" s="149"/>
      <c r="T66" s="149"/>
      <c r="U66" s="149"/>
      <c r="V66" s="149"/>
      <c r="W66" s="149"/>
      <c r="X66" s="149"/>
      <c r="Y66" s="149"/>
      <c r="Z66" s="147"/>
    </row>
    <row r="67" spans="1:26" ht="20.100000000000001" hidden="1" customHeight="1" x14ac:dyDescent="0.15">
      <c r="A67" s="124"/>
      <c r="B67" s="124"/>
      <c r="C67" s="142"/>
      <c r="D67" s="148"/>
      <c r="E67" s="148"/>
      <c r="F67" s="148"/>
      <c r="G67" s="148"/>
      <c r="H67" s="148"/>
      <c r="I67" s="154"/>
      <c r="J67" s="149"/>
      <c r="K67" s="149"/>
      <c r="L67" s="149"/>
      <c r="M67" s="149"/>
      <c r="N67" s="149"/>
      <c r="O67" s="149"/>
      <c r="P67" s="149"/>
      <c r="Q67" s="149"/>
      <c r="R67" s="149"/>
      <c r="S67" s="149"/>
      <c r="T67" s="149"/>
      <c r="U67" s="149"/>
      <c r="V67" s="149"/>
      <c r="W67" s="149"/>
      <c r="X67" s="149"/>
      <c r="Y67" s="149"/>
      <c r="Z67" s="147"/>
    </row>
    <row r="68" spans="1:26" ht="20.100000000000001" hidden="1" customHeight="1" x14ac:dyDescent="0.15">
      <c r="A68" s="124"/>
      <c r="B68" s="124"/>
      <c r="C68" s="142"/>
      <c r="D68" s="148"/>
      <c r="E68" s="148"/>
      <c r="F68" s="148"/>
      <c r="G68" s="148"/>
      <c r="H68" s="148"/>
      <c r="I68" s="154"/>
      <c r="J68" s="149"/>
      <c r="K68" s="149"/>
      <c r="L68" s="149"/>
      <c r="M68" s="149"/>
      <c r="N68" s="149"/>
      <c r="O68" s="149"/>
      <c r="P68" s="149"/>
      <c r="Q68" s="149"/>
      <c r="R68" s="149"/>
      <c r="S68" s="149"/>
      <c r="T68" s="149"/>
      <c r="U68" s="149"/>
      <c r="V68" s="149"/>
      <c r="W68" s="149"/>
      <c r="X68" s="149"/>
      <c r="Y68" s="149"/>
      <c r="Z68" s="147"/>
    </row>
    <row r="69" spans="1:26" ht="20.100000000000001" customHeight="1" x14ac:dyDescent="0.15">
      <c r="A69" s="124">
        <f>IFERROR(IF(OR(AND($I63="する",TRIM($I69)=""),AND($I63="しない",NOT(ISBLANK($I69)))),1001,0),3)</f>
        <v>0</v>
      </c>
      <c r="B69" s="124"/>
      <c r="C69" s="142"/>
      <c r="D69" s="143">
        <v>2</v>
      </c>
      <c r="E69" s="119" t="s">
        <v>0</v>
      </c>
      <c r="I69" s="72"/>
      <c r="J69" s="73"/>
      <c r="K69" s="73"/>
      <c r="L69" s="73"/>
      <c r="M69" s="73"/>
      <c r="N69" s="148"/>
      <c r="O69" s="148"/>
      <c r="P69" s="148"/>
      <c r="Q69" s="148"/>
      <c r="R69" s="148"/>
      <c r="S69" s="148"/>
      <c r="T69" s="148"/>
      <c r="U69" s="148"/>
      <c r="V69" s="148"/>
      <c r="W69" s="148"/>
      <c r="X69" s="148"/>
      <c r="Y69" s="148"/>
      <c r="Z69" s="147"/>
    </row>
    <row r="70" spans="1:26" ht="20.100000000000001" customHeight="1" x14ac:dyDescent="0.15">
      <c r="A70" s="124"/>
      <c r="B70" s="124"/>
      <c r="C70" s="142"/>
      <c r="D70" s="143"/>
      <c r="E70" s="148"/>
      <c r="F70" s="148"/>
      <c r="G70" s="148"/>
      <c r="H70" s="148"/>
      <c r="I70" s="145"/>
      <c r="J70" s="150" t="s">
        <v>174</v>
      </c>
      <c r="K70" s="149"/>
      <c r="L70" s="149"/>
      <c r="M70" s="149"/>
      <c r="N70" s="149"/>
      <c r="O70" s="149"/>
      <c r="P70" s="149"/>
      <c r="Q70" s="149"/>
      <c r="R70" s="149"/>
      <c r="S70" s="149"/>
      <c r="T70" s="149"/>
      <c r="U70" s="149"/>
      <c r="V70" s="149"/>
      <c r="W70" s="149"/>
      <c r="X70" s="149"/>
      <c r="Y70" s="149"/>
      <c r="Z70" s="147"/>
    </row>
    <row r="71" spans="1:26" ht="20.100000000000001" customHeight="1" x14ac:dyDescent="0.15">
      <c r="A71" s="124">
        <f>IFERROR(IF(OR(AND($I63="する",AND($I71&lt;&gt;"", OR(ISERROR(FIND("@"&amp;LEFT($I71,3)&amp;"@", 都道府県3))=FALSE, ISERROR(FIND("@"&amp;LEFT($I71,4)&amp;"@",都道府県4))=FALSE))=FALSE),AND($I63="しない",NOT(ISBLANK($I71)))),1001,0),3)</f>
        <v>0</v>
      </c>
      <c r="B71" s="124"/>
      <c r="C71" s="142"/>
      <c r="D71" s="143">
        <v>3</v>
      </c>
      <c r="E71" s="119" t="s">
        <v>112</v>
      </c>
      <c r="I71" s="62"/>
      <c r="J71" s="62"/>
      <c r="K71" s="62"/>
      <c r="L71" s="62"/>
      <c r="M71" s="62"/>
      <c r="N71" s="62"/>
      <c r="O71" s="62"/>
      <c r="P71" s="62"/>
      <c r="Q71" s="63"/>
      <c r="R71" s="62"/>
      <c r="S71" s="62"/>
      <c r="T71" s="62"/>
      <c r="U71" s="62"/>
      <c r="V71" s="62"/>
      <c r="W71" s="62"/>
      <c r="X71" s="62"/>
      <c r="Y71" s="62"/>
      <c r="Z71" s="147"/>
    </row>
    <row r="72" spans="1:26" ht="20.100000000000001" customHeight="1" x14ac:dyDescent="0.15">
      <c r="A72" s="124"/>
      <c r="B72" s="124"/>
      <c r="C72" s="142"/>
      <c r="D72" s="143"/>
      <c r="E72" s="148"/>
      <c r="F72" s="148"/>
      <c r="G72" s="148"/>
      <c r="H72" s="148"/>
      <c r="I72" s="145"/>
      <c r="J72" s="150" t="s">
        <v>9</v>
      </c>
      <c r="K72" s="149"/>
      <c r="L72" s="149"/>
      <c r="M72" s="149"/>
      <c r="N72" s="149"/>
      <c r="O72" s="149"/>
      <c r="P72" s="149"/>
      <c r="Q72" s="149"/>
      <c r="R72" s="149"/>
      <c r="S72" s="149"/>
      <c r="T72" s="149"/>
      <c r="U72" s="149"/>
      <c r="V72" s="149"/>
      <c r="W72" s="149"/>
      <c r="X72" s="149"/>
      <c r="Y72" s="149"/>
      <c r="Z72" s="147"/>
    </row>
    <row r="73" spans="1:26" ht="20.100000000000001" customHeight="1" x14ac:dyDescent="0.15">
      <c r="A73" s="124">
        <f>IFERROR(IF(OR(AND($I63="する",TRIM($I73)=""),AND($I63="しない",NOT(ISBLANK($I73)))),1001,0),3)</f>
        <v>0</v>
      </c>
      <c r="B73" s="124"/>
      <c r="C73" s="142"/>
      <c r="D73" s="143">
        <v>4</v>
      </c>
      <c r="E73" s="119" t="s">
        <v>152</v>
      </c>
      <c r="I73" s="44"/>
      <c r="J73" s="44"/>
      <c r="K73" s="44"/>
      <c r="L73" s="44"/>
      <c r="M73" s="44"/>
      <c r="N73" s="44"/>
      <c r="O73" s="44"/>
      <c r="P73" s="44"/>
      <c r="Q73" s="64"/>
      <c r="R73" s="44"/>
      <c r="S73" s="44"/>
      <c r="T73" s="44"/>
      <c r="U73" s="44"/>
      <c r="V73" s="44"/>
      <c r="W73" s="44"/>
      <c r="X73" s="44"/>
      <c r="Y73" s="44"/>
      <c r="Z73" s="147"/>
    </row>
    <row r="74" spans="1:26" ht="30" customHeight="1" x14ac:dyDescent="0.15">
      <c r="A74" s="124"/>
      <c r="B74" s="124"/>
      <c r="C74" s="151"/>
      <c r="D74" s="148"/>
      <c r="I74" s="145"/>
      <c r="J74" s="170" t="s">
        <v>182</v>
      </c>
      <c r="K74" s="170"/>
      <c r="L74" s="170"/>
      <c r="M74" s="170"/>
      <c r="N74" s="170"/>
      <c r="O74" s="170"/>
      <c r="P74" s="170"/>
      <c r="Q74" s="170"/>
      <c r="R74" s="170"/>
      <c r="S74" s="170"/>
      <c r="T74" s="170"/>
      <c r="U74" s="170"/>
      <c r="V74" s="170"/>
      <c r="W74" s="170"/>
      <c r="X74" s="170"/>
      <c r="Y74" s="170"/>
      <c r="Z74" s="147"/>
    </row>
    <row r="75" spans="1:26" ht="20.100000000000001" customHeight="1" x14ac:dyDescent="0.15">
      <c r="A75" s="124">
        <f>IFERROR(IF(OR(AND($I63="する",TRIM($I75)=""),AND($I63="しない",NOT(ISBLANK($I75)))),1001,0),3)</f>
        <v>0</v>
      </c>
      <c r="B75" s="124"/>
      <c r="C75" s="142"/>
      <c r="D75" s="143">
        <v>5</v>
      </c>
      <c r="E75" s="119" t="s">
        <v>1</v>
      </c>
      <c r="I75" s="44"/>
      <c r="J75" s="44"/>
      <c r="K75" s="44"/>
      <c r="L75" s="44"/>
      <c r="M75" s="44"/>
      <c r="N75" s="44"/>
      <c r="O75" s="44"/>
      <c r="P75" s="44"/>
      <c r="Q75" s="44"/>
      <c r="R75" s="44"/>
      <c r="S75" s="44"/>
      <c r="T75" s="44"/>
      <c r="U75" s="44"/>
      <c r="V75" s="44"/>
      <c r="W75" s="44"/>
      <c r="X75" s="44"/>
      <c r="Y75" s="44"/>
      <c r="Z75" s="147"/>
    </row>
    <row r="76" spans="1:26" ht="30" customHeight="1" x14ac:dyDescent="0.15">
      <c r="A76" s="124"/>
      <c r="B76" s="124"/>
      <c r="C76" s="151"/>
      <c r="D76" s="148"/>
      <c r="E76" s="148"/>
      <c r="F76" s="148"/>
      <c r="G76" s="148"/>
      <c r="H76" s="148"/>
      <c r="I76" s="145"/>
      <c r="J76" s="170" t="s">
        <v>183</v>
      </c>
      <c r="K76" s="170"/>
      <c r="L76" s="170"/>
      <c r="M76" s="170"/>
      <c r="N76" s="170"/>
      <c r="O76" s="170"/>
      <c r="P76" s="170"/>
      <c r="Q76" s="170"/>
      <c r="R76" s="170"/>
      <c r="S76" s="170"/>
      <c r="T76" s="170"/>
      <c r="U76" s="170"/>
      <c r="V76" s="170"/>
      <c r="W76" s="170"/>
      <c r="X76" s="170"/>
      <c r="Y76" s="170"/>
      <c r="Z76" s="147"/>
    </row>
    <row r="77" spans="1:26" ht="20.100000000000001" customHeight="1" x14ac:dyDescent="0.15">
      <c r="A77" s="124">
        <f>IFERROR(IF(OR(AND($I63="する",TRIM($I77)=""),AND($I63="しない",NOT(ISBLANK($I77)))),1001,0),3)</f>
        <v>0</v>
      </c>
      <c r="B77" s="124"/>
      <c r="C77" s="142"/>
      <c r="D77" s="143">
        <v>6</v>
      </c>
      <c r="E77" s="119" t="s">
        <v>146</v>
      </c>
      <c r="I77" s="44"/>
      <c r="J77" s="44"/>
      <c r="K77" s="44"/>
      <c r="L77" s="44"/>
      <c r="M77" s="44"/>
      <c r="N77" s="44"/>
      <c r="O77" s="44"/>
      <c r="P77" s="44"/>
      <c r="Q77" s="44"/>
      <c r="R77" s="44"/>
      <c r="S77" s="44"/>
      <c r="T77" s="44"/>
      <c r="U77" s="44"/>
      <c r="V77" s="44"/>
      <c r="W77" s="44"/>
      <c r="X77" s="44"/>
      <c r="Y77" s="44"/>
      <c r="Z77" s="147"/>
    </row>
    <row r="78" spans="1:26" ht="20.100000000000001" customHeight="1" x14ac:dyDescent="0.15">
      <c r="A78" s="124"/>
      <c r="B78" s="124"/>
      <c r="C78" s="151"/>
      <c r="D78" s="148"/>
      <c r="E78" s="148"/>
      <c r="F78" s="148"/>
      <c r="G78" s="148"/>
      <c r="H78" s="148"/>
      <c r="I78" s="145"/>
      <c r="J78" s="159" t="s">
        <v>162</v>
      </c>
      <c r="K78" s="149"/>
      <c r="L78" s="149"/>
      <c r="M78" s="149"/>
      <c r="N78" s="149"/>
      <c r="O78" s="149"/>
      <c r="P78" s="149"/>
      <c r="Q78" s="149"/>
      <c r="R78" s="149"/>
      <c r="S78" s="149"/>
      <c r="T78" s="149"/>
      <c r="U78" s="149"/>
      <c r="V78" s="149"/>
      <c r="W78" s="149"/>
      <c r="X78" s="149"/>
      <c r="Y78" s="149"/>
      <c r="Z78" s="147"/>
    </row>
    <row r="79" spans="1:26" ht="20.100000000000001" customHeight="1" x14ac:dyDescent="0.15">
      <c r="A79" s="124">
        <f>IFERROR(IF(OR(AND($I63="する",OR(TRIM($I79)="", NOT(OR(IFERROR(SEARCH(" ",$I79),0)&gt;0, IFERROR(SEARCH("　",$I79),0)&gt;0)))),AND($I63="しない",NOT(ISBLANK($I79)))),1001,0),3)</f>
        <v>0</v>
      </c>
      <c r="B79" s="124"/>
      <c r="C79" s="142"/>
      <c r="D79" s="143">
        <v>7</v>
      </c>
      <c r="E79" s="119" t="s">
        <v>147</v>
      </c>
      <c r="I79" s="44"/>
      <c r="J79" s="44"/>
      <c r="K79" s="44"/>
      <c r="L79" s="44"/>
      <c r="M79" s="44"/>
      <c r="N79" s="44"/>
      <c r="O79" s="44"/>
      <c r="P79" s="44"/>
      <c r="Q79" s="44"/>
      <c r="R79" s="44"/>
      <c r="S79" s="44"/>
      <c r="T79" s="44"/>
      <c r="U79" s="44"/>
      <c r="V79" s="44"/>
      <c r="W79" s="44"/>
      <c r="X79" s="44"/>
      <c r="Y79" s="44"/>
      <c r="Z79" s="147"/>
    </row>
    <row r="80" spans="1:26" ht="20.100000000000001" customHeight="1" x14ac:dyDescent="0.15">
      <c r="A80" s="124"/>
      <c r="B80" s="124"/>
      <c r="C80" s="151"/>
      <c r="D80" s="148"/>
      <c r="E80" s="171" t="s">
        <v>154</v>
      </c>
      <c r="F80" s="148"/>
      <c r="G80" s="148"/>
      <c r="H80" s="148"/>
      <c r="I80" s="154"/>
      <c r="J80" s="150" t="s">
        <v>148</v>
      </c>
      <c r="K80" s="150"/>
      <c r="L80" s="150"/>
      <c r="M80" s="150"/>
      <c r="N80" s="150"/>
      <c r="O80" s="150"/>
      <c r="P80" s="150"/>
      <c r="Q80" s="150"/>
      <c r="R80" s="150"/>
      <c r="S80" s="150"/>
      <c r="T80" s="150"/>
      <c r="U80" s="150"/>
      <c r="V80" s="150"/>
      <c r="W80" s="150"/>
      <c r="X80" s="150"/>
      <c r="Y80" s="150"/>
      <c r="Z80" s="147"/>
    </row>
    <row r="81" spans="1:27" ht="20.100000000000001" customHeight="1" x14ac:dyDescent="0.15">
      <c r="A81" s="124">
        <f>IFERROR(IF(OR(AND($I63="する",OR(TRIM($I81)="", NOT(OR(IFERROR(SEARCH(" ",$I81),0)&gt;0, IFERROR(SEARCH("　",$I81),0)&gt;0)))),AND($I63="しない",NOT(ISBLANK($I81)))),1001,0),3)</f>
        <v>0</v>
      </c>
      <c r="B81" s="124"/>
      <c r="C81" s="142"/>
      <c r="D81" s="143">
        <v>8</v>
      </c>
      <c r="E81" s="119" t="s">
        <v>147</v>
      </c>
      <c r="I81" s="44"/>
      <c r="J81" s="44"/>
      <c r="K81" s="44"/>
      <c r="L81" s="44"/>
      <c r="M81" s="44"/>
      <c r="N81" s="44"/>
      <c r="O81" s="44"/>
      <c r="P81" s="44"/>
      <c r="Q81" s="44"/>
      <c r="R81" s="44"/>
      <c r="S81" s="44"/>
      <c r="T81" s="44"/>
      <c r="U81" s="44"/>
      <c r="V81" s="44"/>
      <c r="W81" s="44"/>
      <c r="X81" s="44"/>
      <c r="Y81" s="44"/>
      <c r="Z81" s="147"/>
    </row>
    <row r="82" spans="1:27" ht="20.100000000000001" customHeight="1" x14ac:dyDescent="0.15">
      <c r="A82" s="124"/>
      <c r="B82" s="124"/>
      <c r="C82" s="151"/>
      <c r="D82" s="148"/>
      <c r="E82" s="148"/>
      <c r="F82" s="148"/>
      <c r="G82" s="148"/>
      <c r="H82" s="148"/>
      <c r="I82" s="154"/>
      <c r="J82" s="150" t="s">
        <v>5</v>
      </c>
      <c r="K82" s="150"/>
      <c r="L82" s="150"/>
      <c r="M82" s="150"/>
      <c r="N82" s="150"/>
      <c r="O82" s="150"/>
      <c r="P82" s="150"/>
      <c r="Q82" s="150"/>
      <c r="R82" s="150"/>
      <c r="S82" s="150"/>
      <c r="T82" s="150"/>
      <c r="U82" s="150"/>
      <c r="V82" s="150"/>
      <c r="W82" s="150"/>
      <c r="X82" s="150"/>
      <c r="Y82" s="150"/>
      <c r="Z82" s="147"/>
    </row>
    <row r="83" spans="1:27" ht="20.100000000000001" customHeight="1" x14ac:dyDescent="0.15">
      <c r="A83" s="124">
        <f>IFERROR(IF(OR(AND($I63="する",NOT(AND(TRIM($I83)&lt;&gt;"",ISNUMBER(VALUE(SUBSTITUTE($I83,"-",""))),IFERROR(SEARCH("-",$I83),0)&gt;0))), AND($I63="しない",NOT(ISBLANK($I83)))),1001,0),3)</f>
        <v>0</v>
      </c>
      <c r="B83" s="124"/>
      <c r="C83" s="142"/>
      <c r="D83" s="143">
        <v>9</v>
      </c>
      <c r="E83" s="119" t="s">
        <v>3</v>
      </c>
      <c r="I83" s="44"/>
      <c r="J83" s="44"/>
      <c r="K83" s="44"/>
      <c r="L83" s="44"/>
      <c r="M83" s="44"/>
      <c r="O83" s="155" t="s">
        <v>105</v>
      </c>
      <c r="P83" s="1"/>
      <c r="Q83" s="119" t="s">
        <v>106</v>
      </c>
      <c r="Y83" s="149"/>
      <c r="Z83" s="147"/>
    </row>
    <row r="84" spans="1:27" ht="20.100000000000001" customHeight="1" x14ac:dyDescent="0.15">
      <c r="A84" s="124">
        <f>IFERROR(IF(AND($I63="しない",NOT(ISBLANK($P83))),1001,0),3)</f>
        <v>0</v>
      </c>
      <c r="B84" s="124"/>
      <c r="C84" s="151"/>
      <c r="D84" s="148"/>
      <c r="E84" s="148"/>
      <c r="F84" s="148"/>
      <c r="G84" s="148"/>
      <c r="H84" s="148"/>
      <c r="I84" s="145"/>
      <c r="J84" s="150" t="s">
        <v>149</v>
      </c>
      <c r="K84" s="149"/>
      <c r="L84" s="149"/>
      <c r="M84" s="149"/>
      <c r="N84" s="149"/>
      <c r="O84" s="149"/>
      <c r="P84" s="149"/>
      <c r="Q84" s="149"/>
      <c r="R84" s="149"/>
      <c r="S84" s="149"/>
      <c r="T84" s="149"/>
      <c r="U84" s="149"/>
      <c r="V84" s="149"/>
      <c r="W84" s="149"/>
      <c r="X84" s="149"/>
      <c r="Y84" s="149"/>
      <c r="Z84" s="147"/>
    </row>
    <row r="85" spans="1:27" ht="20.100000000000001" customHeight="1" x14ac:dyDescent="0.15">
      <c r="A85" s="124">
        <f>IFERROR(IF(OR(AND($I63="する",AND(TRIM($I85)&lt;&gt;"",NOT(AND(ISNUMBER(VALUE(SUBSTITUTE($I85,"-",""))),IFERROR(SEARCH("-",$I85),0)&gt;0)))), AND($I63="しない",NOT(ISBLANK($I85)))),1001,0),3)</f>
        <v>0</v>
      </c>
      <c r="B85" s="124"/>
      <c r="C85" s="142"/>
      <c r="D85" s="143">
        <v>10</v>
      </c>
      <c r="E85" s="119" t="s">
        <v>4</v>
      </c>
      <c r="I85" s="44"/>
      <c r="J85" s="44"/>
      <c r="K85" s="44"/>
      <c r="L85" s="44"/>
      <c r="M85" s="44"/>
      <c r="N85" s="149"/>
      <c r="O85" s="149"/>
      <c r="P85" s="149"/>
      <c r="Q85" s="149"/>
      <c r="R85" s="149"/>
      <c r="S85" s="149"/>
      <c r="T85" s="149"/>
      <c r="U85" s="149"/>
      <c r="V85" s="149"/>
      <c r="W85" s="149"/>
      <c r="X85" s="149"/>
      <c r="Y85" s="149"/>
      <c r="Z85" s="147"/>
    </row>
    <row r="86" spans="1:27" ht="20.100000000000001" customHeight="1" x14ac:dyDescent="0.15">
      <c r="A86" s="124"/>
      <c r="B86" s="124"/>
      <c r="C86" s="151"/>
      <c r="D86" s="148"/>
      <c r="E86" s="148"/>
      <c r="F86" s="148"/>
      <c r="G86" s="148"/>
      <c r="H86" s="148"/>
      <c r="I86" s="145"/>
      <c r="J86" s="150" t="s">
        <v>149</v>
      </c>
      <c r="K86" s="149"/>
      <c r="L86" s="149"/>
      <c r="M86" s="149"/>
      <c r="N86" s="149"/>
      <c r="O86" s="149"/>
      <c r="P86" s="149"/>
      <c r="Q86" s="149"/>
      <c r="R86" s="149"/>
      <c r="S86" s="149"/>
      <c r="T86" s="149"/>
      <c r="U86" s="149"/>
      <c r="V86" s="149"/>
      <c r="W86" s="149"/>
      <c r="X86" s="149"/>
      <c r="Y86" s="149"/>
      <c r="Z86" s="147"/>
    </row>
    <row r="87" spans="1:27" ht="20.100000000000001" customHeight="1" x14ac:dyDescent="0.15">
      <c r="A87" s="124">
        <f>IFERROR(IF(OR(AND($I63="する",AND(TRIM($I87)&lt;&gt;"",NOT(IFERROR(SEARCH("@",$I87),0)&gt;0))),AND($I63="しない",NOT(ISBLANK($I87)))),1001,0),3)</f>
        <v>0</v>
      </c>
      <c r="B87" s="124"/>
      <c r="C87" s="151"/>
      <c r="D87" s="143">
        <v>11</v>
      </c>
      <c r="E87" s="119" t="s">
        <v>113</v>
      </c>
      <c r="I87" s="44"/>
      <c r="J87" s="44"/>
      <c r="K87" s="44"/>
      <c r="L87" s="44"/>
      <c r="M87" s="44"/>
      <c r="N87" s="44"/>
      <c r="O87" s="44"/>
      <c r="P87" s="44"/>
      <c r="Q87" s="70"/>
      <c r="R87" s="44"/>
      <c r="S87" s="44"/>
      <c r="T87" s="44"/>
      <c r="U87" s="44"/>
      <c r="V87" s="44"/>
      <c r="W87" s="44"/>
      <c r="X87" s="44"/>
      <c r="Y87" s="44"/>
      <c r="Z87" s="147"/>
    </row>
    <row r="88" spans="1:27" ht="20.100000000000001" customHeight="1" x14ac:dyDescent="0.15">
      <c r="A88" s="124"/>
      <c r="B88" s="124"/>
      <c r="C88" s="151"/>
      <c r="D88" s="143"/>
      <c r="E88" s="156" t="s">
        <v>316</v>
      </c>
      <c r="I88" s="145"/>
      <c r="J88" s="172" t="s">
        <v>318</v>
      </c>
      <c r="K88" s="173"/>
      <c r="L88" s="149"/>
      <c r="M88" s="149"/>
      <c r="N88" s="149"/>
      <c r="O88" s="149"/>
      <c r="P88" s="149"/>
      <c r="Q88" s="174"/>
      <c r="R88" s="149"/>
      <c r="S88" s="149"/>
      <c r="T88" s="149"/>
      <c r="U88" s="149"/>
      <c r="V88" s="149"/>
      <c r="W88" s="149"/>
      <c r="X88" s="149"/>
      <c r="Y88" s="149"/>
      <c r="Z88" s="148"/>
      <c r="AA88" s="158"/>
    </row>
    <row r="89" spans="1:27" ht="20.100000000000001" customHeight="1" x14ac:dyDescent="0.15">
      <c r="A89" s="124"/>
      <c r="B89" s="124"/>
      <c r="C89" s="161"/>
      <c r="D89" s="162"/>
      <c r="E89" s="162"/>
      <c r="F89" s="162"/>
      <c r="G89" s="162"/>
      <c r="H89" s="162"/>
      <c r="I89" s="175"/>
      <c r="J89" s="176"/>
      <c r="K89" s="177"/>
      <c r="L89" s="176"/>
      <c r="M89" s="176"/>
      <c r="N89" s="176"/>
      <c r="O89" s="176"/>
      <c r="P89" s="176"/>
      <c r="Q89" s="178"/>
      <c r="R89" s="176"/>
      <c r="S89" s="176"/>
      <c r="T89" s="176"/>
      <c r="U89" s="176"/>
      <c r="V89" s="176"/>
      <c r="W89" s="176"/>
      <c r="X89" s="176"/>
      <c r="Y89" s="176"/>
      <c r="Z89" s="162"/>
      <c r="AA89" s="158"/>
    </row>
    <row r="90" spans="1:27" ht="20.100000000000001" customHeight="1" x14ac:dyDescent="0.15">
      <c r="A90" s="124"/>
      <c r="B90" s="124"/>
      <c r="C90" s="148"/>
      <c r="D90" s="148"/>
      <c r="E90" s="148"/>
      <c r="F90" s="148"/>
      <c r="G90" s="148"/>
      <c r="H90" s="148"/>
      <c r="I90" s="166"/>
      <c r="J90" s="148"/>
      <c r="K90" s="179"/>
      <c r="L90" s="148"/>
      <c r="M90" s="148"/>
      <c r="N90" s="148"/>
      <c r="O90" s="148"/>
      <c r="P90" s="148"/>
      <c r="Q90" s="148"/>
      <c r="R90" s="148"/>
      <c r="S90" s="148"/>
      <c r="T90" s="148"/>
      <c r="U90" s="148"/>
      <c r="V90" s="148"/>
      <c r="W90" s="148"/>
      <c r="X90" s="148"/>
      <c r="Y90" s="148"/>
      <c r="Z90" s="148"/>
    </row>
    <row r="91" spans="1:27" ht="15.75" hidden="1" customHeight="1" x14ac:dyDescent="0.15">
      <c r="A91" s="124"/>
      <c r="B91" s="124"/>
      <c r="C91" s="148"/>
      <c r="D91" s="148"/>
      <c r="E91" s="148"/>
      <c r="F91" s="148"/>
      <c r="G91" s="148"/>
      <c r="H91" s="148"/>
      <c r="I91" s="166"/>
      <c r="J91" s="148"/>
      <c r="K91" s="179"/>
      <c r="L91" s="148"/>
      <c r="M91" s="148"/>
      <c r="N91" s="148"/>
      <c r="O91" s="148"/>
      <c r="P91" s="148"/>
      <c r="Q91" s="148"/>
      <c r="R91" s="148"/>
      <c r="S91" s="148"/>
      <c r="T91" s="148"/>
      <c r="U91" s="148"/>
      <c r="V91" s="148"/>
      <c r="W91" s="148"/>
      <c r="X91" s="148"/>
      <c r="Y91" s="148"/>
      <c r="Z91" s="148"/>
    </row>
    <row r="92" spans="1:27" ht="15.75" hidden="1" customHeight="1" x14ac:dyDescent="0.15">
      <c r="A92" s="124"/>
      <c r="B92" s="124"/>
      <c r="C92" s="148"/>
      <c r="D92" s="148"/>
      <c r="E92" s="148"/>
      <c r="F92" s="148"/>
      <c r="G92" s="148"/>
      <c r="H92" s="148"/>
      <c r="I92" s="166"/>
      <c r="J92" s="148"/>
      <c r="K92" s="179"/>
      <c r="L92" s="148"/>
      <c r="M92" s="148"/>
      <c r="N92" s="148"/>
      <c r="O92" s="148"/>
      <c r="P92" s="148"/>
      <c r="Q92" s="148"/>
      <c r="R92" s="148"/>
      <c r="S92" s="148"/>
      <c r="T92" s="148"/>
      <c r="U92" s="148"/>
      <c r="V92" s="148"/>
      <c r="W92" s="148"/>
      <c r="X92" s="148"/>
      <c r="Y92" s="148"/>
      <c r="Z92" s="148"/>
    </row>
    <row r="93" spans="1:27" ht="15.75" hidden="1" customHeight="1" x14ac:dyDescent="0.15">
      <c r="A93" s="124"/>
      <c r="B93" s="124"/>
      <c r="C93" s="148"/>
      <c r="D93" s="148"/>
      <c r="E93" s="148"/>
      <c r="F93" s="148"/>
      <c r="G93" s="148"/>
      <c r="H93" s="148"/>
      <c r="I93" s="166"/>
      <c r="J93" s="148"/>
      <c r="K93" s="179"/>
      <c r="L93" s="148"/>
      <c r="M93" s="148"/>
      <c r="N93" s="148"/>
      <c r="O93" s="148"/>
      <c r="P93" s="148"/>
      <c r="Q93" s="148"/>
      <c r="R93" s="148"/>
      <c r="S93" s="148"/>
      <c r="T93" s="148"/>
      <c r="U93" s="148"/>
      <c r="V93" s="148"/>
      <c r="W93" s="148"/>
      <c r="X93" s="148"/>
      <c r="Y93" s="148"/>
      <c r="Z93" s="148"/>
    </row>
    <row r="94" spans="1:27" ht="15.75" hidden="1" customHeight="1" x14ac:dyDescent="0.15">
      <c r="A94" s="124"/>
      <c r="B94" s="124"/>
      <c r="C94" s="148"/>
      <c r="D94" s="148"/>
      <c r="E94" s="148"/>
      <c r="F94" s="148"/>
      <c r="G94" s="148"/>
      <c r="H94" s="148"/>
      <c r="I94" s="166"/>
      <c r="J94" s="148"/>
      <c r="K94" s="179"/>
      <c r="L94" s="148"/>
      <c r="M94" s="148"/>
      <c r="N94" s="148"/>
      <c r="O94" s="148"/>
      <c r="P94" s="148"/>
      <c r="Q94" s="148"/>
      <c r="R94" s="148"/>
      <c r="S94" s="148"/>
      <c r="T94" s="148"/>
      <c r="U94" s="148"/>
      <c r="V94" s="148"/>
      <c r="W94" s="148"/>
      <c r="X94" s="148"/>
      <c r="Y94" s="148"/>
      <c r="Z94" s="148"/>
    </row>
    <row r="95" spans="1:27" ht="15.75" hidden="1" customHeight="1" x14ac:dyDescent="0.15">
      <c r="A95" s="124"/>
      <c r="B95" s="124"/>
      <c r="C95" s="148"/>
      <c r="D95" s="148"/>
      <c r="E95" s="148"/>
      <c r="F95" s="148"/>
      <c r="G95" s="148"/>
      <c r="H95" s="148"/>
      <c r="I95" s="166"/>
      <c r="J95" s="148"/>
      <c r="K95" s="179"/>
      <c r="L95" s="148"/>
      <c r="M95" s="148"/>
      <c r="N95" s="148"/>
      <c r="O95" s="148"/>
      <c r="P95" s="148"/>
      <c r="Q95" s="148"/>
      <c r="R95" s="148"/>
      <c r="S95" s="148"/>
      <c r="T95" s="148"/>
      <c r="U95" s="148"/>
      <c r="V95" s="148"/>
      <c r="W95" s="148"/>
      <c r="X95" s="148"/>
      <c r="Y95" s="148"/>
      <c r="Z95" s="148"/>
    </row>
    <row r="96" spans="1:27" ht="15.75" hidden="1" customHeight="1" x14ac:dyDescent="0.15">
      <c r="A96" s="124"/>
      <c r="B96" s="124"/>
      <c r="C96" s="148"/>
      <c r="D96" s="148"/>
      <c r="E96" s="148"/>
      <c r="F96" s="148"/>
      <c r="G96" s="148"/>
      <c r="H96" s="148"/>
      <c r="I96" s="166"/>
      <c r="J96" s="148"/>
      <c r="K96" s="179"/>
      <c r="L96" s="148"/>
      <c r="M96" s="148"/>
      <c r="N96" s="148"/>
      <c r="O96" s="148"/>
      <c r="P96" s="148"/>
      <c r="Q96" s="148"/>
      <c r="R96" s="148"/>
      <c r="S96" s="148"/>
      <c r="T96" s="148"/>
      <c r="U96" s="148"/>
      <c r="V96" s="148"/>
      <c r="W96" s="148"/>
      <c r="X96" s="148"/>
      <c r="Y96" s="148"/>
      <c r="Z96" s="148"/>
    </row>
    <row r="97" spans="1:26" ht="15.75" hidden="1" customHeight="1" x14ac:dyDescent="0.15">
      <c r="A97" s="124"/>
      <c r="B97" s="124"/>
      <c r="C97" s="148"/>
      <c r="D97" s="148"/>
      <c r="E97" s="148"/>
      <c r="F97" s="148"/>
      <c r="G97" s="148"/>
      <c r="H97" s="148"/>
      <c r="I97" s="166"/>
      <c r="J97" s="148"/>
      <c r="K97" s="179"/>
      <c r="L97" s="148"/>
      <c r="M97" s="148"/>
      <c r="N97" s="148"/>
      <c r="O97" s="148"/>
      <c r="P97" s="148"/>
      <c r="Q97" s="148"/>
      <c r="R97" s="148"/>
      <c r="S97" s="148"/>
      <c r="T97" s="148"/>
      <c r="U97" s="148"/>
      <c r="V97" s="148"/>
      <c r="W97" s="148"/>
      <c r="X97" s="148"/>
      <c r="Y97" s="148"/>
      <c r="Z97" s="148"/>
    </row>
    <row r="98" spans="1:26" ht="15.75" hidden="1" customHeight="1" x14ac:dyDescent="0.15">
      <c r="A98" s="124"/>
      <c r="B98" s="124"/>
      <c r="C98" s="148"/>
      <c r="D98" s="148"/>
      <c r="E98" s="148"/>
      <c r="F98" s="148"/>
      <c r="G98" s="148"/>
      <c r="H98" s="148"/>
      <c r="I98" s="166"/>
      <c r="J98" s="148"/>
      <c r="K98" s="179"/>
      <c r="L98" s="148"/>
      <c r="M98" s="148"/>
      <c r="N98" s="148"/>
      <c r="O98" s="148"/>
      <c r="P98" s="148"/>
      <c r="Q98" s="148"/>
      <c r="R98" s="148"/>
      <c r="S98" s="148"/>
      <c r="T98" s="148"/>
      <c r="U98" s="148"/>
      <c r="V98" s="148"/>
      <c r="W98" s="148"/>
      <c r="X98" s="148"/>
      <c r="Y98" s="148"/>
      <c r="Z98" s="148"/>
    </row>
    <row r="99" spans="1:26" ht="15.75" hidden="1" customHeight="1" x14ac:dyDescent="0.15">
      <c r="A99" s="124"/>
      <c r="B99" s="124"/>
      <c r="C99" s="148"/>
      <c r="D99" s="148"/>
      <c r="E99" s="148"/>
      <c r="F99" s="148"/>
      <c r="G99" s="148"/>
      <c r="H99" s="148"/>
      <c r="I99" s="166"/>
      <c r="J99" s="148"/>
      <c r="K99" s="179"/>
      <c r="L99" s="148"/>
      <c r="M99" s="148"/>
      <c r="N99" s="148"/>
      <c r="O99" s="148"/>
      <c r="P99" s="148"/>
      <c r="Q99" s="148"/>
      <c r="R99" s="148"/>
      <c r="S99" s="148"/>
      <c r="T99" s="148"/>
      <c r="U99" s="148"/>
      <c r="V99" s="148"/>
      <c r="W99" s="148"/>
      <c r="X99" s="148"/>
      <c r="Y99" s="148"/>
      <c r="Z99" s="148"/>
    </row>
    <row r="100" spans="1:26" ht="15.75" hidden="1" customHeight="1" x14ac:dyDescent="0.15">
      <c r="A100" s="124"/>
      <c r="B100" s="124"/>
      <c r="C100" s="148"/>
      <c r="D100" s="148"/>
      <c r="E100" s="148"/>
      <c r="F100" s="148"/>
      <c r="G100" s="148"/>
      <c r="H100" s="148"/>
      <c r="I100" s="166"/>
      <c r="J100" s="148"/>
      <c r="K100" s="179"/>
      <c r="L100" s="148"/>
      <c r="M100" s="148"/>
      <c r="N100" s="148"/>
      <c r="O100" s="148"/>
      <c r="P100" s="148"/>
      <c r="Q100" s="148"/>
      <c r="R100" s="148"/>
      <c r="S100" s="148"/>
      <c r="T100" s="148"/>
      <c r="U100" s="148"/>
      <c r="V100" s="148"/>
      <c r="W100" s="148"/>
      <c r="X100" s="148"/>
      <c r="Y100" s="148"/>
      <c r="Z100" s="148"/>
    </row>
    <row r="101" spans="1:26" ht="15.75" hidden="1" customHeight="1" x14ac:dyDescent="0.15">
      <c r="A101" s="124"/>
      <c r="B101" s="124"/>
      <c r="C101" s="148"/>
      <c r="D101" s="148"/>
      <c r="E101" s="148"/>
      <c r="F101" s="148"/>
      <c r="G101" s="148"/>
      <c r="H101" s="148"/>
      <c r="I101" s="166"/>
      <c r="J101" s="148"/>
      <c r="K101" s="179"/>
      <c r="L101" s="148"/>
      <c r="M101" s="148"/>
      <c r="N101" s="148"/>
      <c r="O101" s="148"/>
      <c r="P101" s="148"/>
      <c r="Q101" s="148"/>
      <c r="R101" s="148"/>
      <c r="S101" s="148"/>
      <c r="T101" s="148"/>
      <c r="U101" s="148"/>
      <c r="V101" s="148"/>
      <c r="W101" s="148"/>
      <c r="X101" s="148"/>
      <c r="Y101" s="148"/>
      <c r="Z101" s="148"/>
    </row>
    <row r="102" spans="1:26" ht="15.75" hidden="1" customHeight="1" x14ac:dyDescent="0.15">
      <c r="A102" s="124"/>
      <c r="B102" s="124"/>
      <c r="C102" s="148"/>
      <c r="D102" s="148"/>
      <c r="E102" s="148"/>
      <c r="F102" s="148"/>
      <c r="G102" s="148"/>
      <c r="H102" s="148"/>
      <c r="I102" s="166"/>
      <c r="J102" s="148"/>
      <c r="K102" s="179"/>
      <c r="L102" s="148"/>
      <c r="M102" s="148"/>
      <c r="N102" s="148"/>
      <c r="O102" s="148"/>
      <c r="P102" s="148"/>
      <c r="Q102" s="148"/>
      <c r="R102" s="148"/>
      <c r="S102" s="148"/>
      <c r="T102" s="148"/>
      <c r="U102" s="148"/>
      <c r="V102" s="148"/>
      <c r="W102" s="148"/>
      <c r="X102" s="148"/>
      <c r="Y102" s="148"/>
      <c r="Z102" s="148"/>
    </row>
    <row r="103" spans="1:26" ht="15.75" hidden="1" customHeight="1" x14ac:dyDescent="0.15">
      <c r="A103" s="124"/>
      <c r="B103" s="124"/>
      <c r="C103" s="148"/>
      <c r="D103" s="148"/>
      <c r="E103" s="148"/>
      <c r="F103" s="148"/>
      <c r="G103" s="148"/>
      <c r="H103" s="148"/>
      <c r="I103" s="166"/>
      <c r="J103" s="148"/>
      <c r="K103" s="179"/>
      <c r="L103" s="148"/>
      <c r="M103" s="148"/>
      <c r="N103" s="148"/>
      <c r="O103" s="148"/>
      <c r="P103" s="148"/>
      <c r="Q103" s="148"/>
      <c r="R103" s="148"/>
      <c r="S103" s="148"/>
      <c r="T103" s="148"/>
      <c r="U103" s="148"/>
      <c r="V103" s="148"/>
      <c r="W103" s="148"/>
      <c r="X103" s="148"/>
      <c r="Y103" s="148"/>
      <c r="Z103" s="148"/>
    </row>
    <row r="104" spans="1:26" ht="15.75" hidden="1" customHeight="1" x14ac:dyDescent="0.15">
      <c r="A104" s="124"/>
      <c r="B104" s="124"/>
      <c r="C104" s="148"/>
      <c r="D104" s="148"/>
      <c r="E104" s="148"/>
      <c r="F104" s="148"/>
      <c r="G104" s="148"/>
      <c r="H104" s="148"/>
      <c r="I104" s="166"/>
      <c r="J104" s="148"/>
      <c r="K104" s="179"/>
      <c r="L104" s="148"/>
      <c r="M104" s="148"/>
      <c r="N104" s="148"/>
      <c r="O104" s="148"/>
      <c r="P104" s="148"/>
      <c r="Q104" s="148"/>
      <c r="R104" s="148"/>
      <c r="S104" s="148"/>
      <c r="T104" s="148"/>
      <c r="U104" s="148"/>
      <c r="V104" s="148"/>
      <c r="W104" s="148"/>
      <c r="X104" s="148"/>
      <c r="Y104" s="148"/>
      <c r="Z104" s="148"/>
    </row>
    <row r="105" spans="1:26" ht="15.75" hidden="1" customHeight="1" x14ac:dyDescent="0.15">
      <c r="A105" s="124"/>
      <c r="B105" s="124"/>
      <c r="C105" s="148"/>
      <c r="D105" s="148"/>
      <c r="E105" s="148"/>
      <c r="F105" s="148"/>
      <c r="G105" s="148"/>
      <c r="H105" s="148"/>
      <c r="I105" s="166"/>
      <c r="J105" s="148"/>
      <c r="K105" s="179"/>
      <c r="L105" s="148"/>
      <c r="M105" s="148"/>
      <c r="N105" s="148"/>
      <c r="O105" s="148"/>
      <c r="P105" s="148"/>
      <c r="Q105" s="148"/>
      <c r="R105" s="148"/>
      <c r="S105" s="148"/>
      <c r="T105" s="148"/>
      <c r="U105" s="148"/>
      <c r="V105" s="148"/>
      <c r="W105" s="148"/>
      <c r="X105" s="148"/>
      <c r="Y105" s="148"/>
      <c r="Z105" s="148"/>
    </row>
    <row r="106" spans="1:26" ht="15.75" hidden="1" customHeight="1" x14ac:dyDescent="0.15">
      <c r="A106" s="124"/>
      <c r="B106" s="124"/>
      <c r="C106" s="148"/>
      <c r="D106" s="148"/>
      <c r="E106" s="148"/>
      <c r="F106" s="148"/>
      <c r="G106" s="148"/>
      <c r="H106" s="148"/>
      <c r="I106" s="166"/>
      <c r="J106" s="148"/>
      <c r="K106" s="179"/>
      <c r="L106" s="148"/>
      <c r="M106" s="148"/>
      <c r="N106" s="148"/>
      <c r="O106" s="148"/>
      <c r="P106" s="148"/>
      <c r="Q106" s="148"/>
      <c r="R106" s="148"/>
      <c r="S106" s="148"/>
      <c r="T106" s="148"/>
      <c r="U106" s="148"/>
      <c r="V106" s="148"/>
      <c r="W106" s="148"/>
      <c r="X106" s="148"/>
      <c r="Y106" s="148"/>
      <c r="Z106" s="148"/>
    </row>
    <row r="107" spans="1:26" ht="15.75" hidden="1" customHeight="1" x14ac:dyDescent="0.15">
      <c r="A107" s="124"/>
      <c r="B107" s="124"/>
      <c r="C107" s="148"/>
      <c r="D107" s="148"/>
      <c r="E107" s="148"/>
      <c r="F107" s="148"/>
      <c r="G107" s="148"/>
      <c r="H107" s="148"/>
      <c r="I107" s="166"/>
      <c r="J107" s="148"/>
      <c r="K107" s="179"/>
      <c r="L107" s="148"/>
      <c r="M107" s="148"/>
      <c r="N107" s="148"/>
      <c r="O107" s="148"/>
      <c r="P107" s="148"/>
      <c r="Q107" s="148"/>
      <c r="R107" s="148"/>
      <c r="S107" s="148"/>
      <c r="T107" s="148"/>
      <c r="U107" s="148"/>
      <c r="V107" s="148"/>
      <c r="W107" s="148"/>
      <c r="X107" s="148"/>
      <c r="Y107" s="148"/>
      <c r="Z107" s="148"/>
    </row>
    <row r="108" spans="1:26" ht="20.100000000000001" customHeight="1" x14ac:dyDescent="0.15">
      <c r="A108" s="124"/>
      <c r="B108" s="124"/>
      <c r="C108" s="148"/>
      <c r="D108" s="148"/>
      <c r="E108" s="148"/>
      <c r="F108" s="148"/>
      <c r="G108" s="148"/>
      <c r="H108" s="148"/>
      <c r="I108" s="166"/>
      <c r="J108" s="148"/>
      <c r="K108" s="179"/>
      <c r="L108" s="148"/>
      <c r="M108" s="148"/>
      <c r="N108" s="148"/>
      <c r="O108" s="148"/>
      <c r="P108" s="148"/>
      <c r="Q108" s="148"/>
      <c r="R108" s="148"/>
      <c r="S108" s="148"/>
      <c r="T108" s="148"/>
      <c r="U108" s="148"/>
      <c r="V108" s="148"/>
      <c r="W108" s="148"/>
      <c r="X108" s="148"/>
      <c r="Y108" s="148"/>
      <c r="Z108" s="148"/>
    </row>
    <row r="109" spans="1:26" ht="20.100000000000001" customHeight="1" x14ac:dyDescent="0.15">
      <c r="A109" s="124"/>
      <c r="B109" s="124"/>
      <c r="C109" s="135" t="s">
        <v>111</v>
      </c>
      <c r="D109" s="136"/>
      <c r="E109" s="136"/>
      <c r="F109" s="136"/>
      <c r="G109" s="136"/>
      <c r="H109" s="137"/>
      <c r="Q109" s="180"/>
    </row>
    <row r="110" spans="1:26" ht="15" customHeight="1" x14ac:dyDescent="0.15">
      <c r="A110" s="124"/>
      <c r="B110" s="124"/>
      <c r="C110" s="181"/>
      <c r="D110" s="182"/>
      <c r="E110" s="182"/>
      <c r="F110" s="182"/>
      <c r="G110" s="182"/>
      <c r="H110" s="182"/>
      <c r="I110" s="183"/>
      <c r="J110" s="140"/>
      <c r="K110" s="183"/>
      <c r="L110" s="140"/>
      <c r="M110" s="140"/>
      <c r="N110" s="140"/>
      <c r="O110" s="140"/>
      <c r="P110" s="140"/>
      <c r="Q110" s="184"/>
      <c r="R110" s="140"/>
      <c r="S110" s="140"/>
      <c r="T110" s="140"/>
      <c r="U110" s="140"/>
      <c r="V110" s="140"/>
      <c r="W110" s="140"/>
      <c r="X110" s="140"/>
      <c r="Y110" s="140"/>
      <c r="Z110" s="141"/>
    </row>
    <row r="111" spans="1:26" ht="30" customHeight="1" x14ac:dyDescent="0.15">
      <c r="A111" s="124"/>
      <c r="B111" s="124"/>
      <c r="C111" s="181"/>
      <c r="D111" s="185" t="s">
        <v>309</v>
      </c>
      <c r="E111" s="185"/>
      <c r="F111" s="185"/>
      <c r="G111" s="185"/>
      <c r="H111" s="185"/>
      <c r="I111" s="185"/>
      <c r="J111" s="185"/>
      <c r="K111" s="185"/>
      <c r="L111" s="185"/>
      <c r="M111" s="185"/>
      <c r="N111" s="185"/>
      <c r="O111" s="185"/>
      <c r="P111" s="185"/>
      <c r="Q111" s="185"/>
      <c r="R111" s="185"/>
      <c r="S111" s="185"/>
      <c r="T111" s="185"/>
      <c r="U111" s="185"/>
      <c r="V111" s="185"/>
      <c r="W111" s="185"/>
      <c r="X111" s="185"/>
      <c r="Y111" s="185"/>
      <c r="Z111" s="147"/>
    </row>
    <row r="112" spans="1:26" ht="20.100000000000001" customHeight="1" x14ac:dyDescent="0.15">
      <c r="A112" s="124"/>
      <c r="B112" s="124"/>
      <c r="C112" s="142"/>
      <c r="D112" s="143">
        <v>1</v>
      </c>
      <c r="E112" s="119" t="s">
        <v>109</v>
      </c>
      <c r="I112" s="44"/>
      <c r="J112" s="44"/>
      <c r="K112" s="44"/>
      <c r="L112" s="44"/>
      <c r="M112" s="44"/>
      <c r="N112" s="44"/>
      <c r="O112" s="44"/>
      <c r="P112" s="44"/>
      <c r="Q112" s="71"/>
      <c r="R112" s="44"/>
      <c r="S112" s="44"/>
      <c r="T112" s="44"/>
      <c r="U112" s="44"/>
      <c r="V112" s="44"/>
      <c r="W112" s="44"/>
      <c r="X112" s="44"/>
      <c r="Y112" s="44"/>
      <c r="Z112" s="147"/>
    </row>
    <row r="113" spans="1:26" ht="20.100000000000001" customHeight="1" x14ac:dyDescent="0.15">
      <c r="A113" s="124"/>
      <c r="B113" s="124"/>
      <c r="C113" s="142"/>
      <c r="D113" s="143"/>
      <c r="E113" s="148"/>
      <c r="F113" s="148"/>
      <c r="G113" s="148"/>
      <c r="H113" s="148"/>
      <c r="I113" s="154"/>
      <c r="J113" s="150" t="s">
        <v>110</v>
      </c>
      <c r="K113" s="173"/>
      <c r="L113" s="149"/>
      <c r="M113" s="149"/>
      <c r="N113" s="149"/>
      <c r="O113" s="149"/>
      <c r="P113" s="149"/>
      <c r="Q113" s="186"/>
      <c r="R113" s="149"/>
      <c r="S113" s="149"/>
      <c r="T113" s="149"/>
      <c r="U113" s="149"/>
      <c r="V113" s="149"/>
      <c r="W113" s="149"/>
      <c r="X113" s="149"/>
      <c r="Y113" s="149"/>
      <c r="Z113" s="147"/>
    </row>
    <row r="114" spans="1:26" ht="20.100000000000001" customHeight="1" x14ac:dyDescent="0.15">
      <c r="A114" s="124">
        <f>IFERROR(IF(AND(TRIM($I114)&lt;&gt;"", NOT(OR(IFERROR(SEARCH(" ",$I114),0)&gt;0, IFERROR(SEARCH("　",$I114),0)&gt;0))),1001,0),3)</f>
        <v>0</v>
      </c>
      <c r="B114" s="124"/>
      <c r="C114" s="142"/>
      <c r="D114" s="143">
        <f>D112+1</f>
        <v>2</v>
      </c>
      <c r="E114" s="119" t="s">
        <v>157</v>
      </c>
      <c r="I114" s="44"/>
      <c r="J114" s="44"/>
      <c r="K114" s="44"/>
      <c r="L114" s="44"/>
      <c r="M114" s="44"/>
      <c r="N114" s="44"/>
      <c r="O114" s="44"/>
      <c r="P114" s="44"/>
      <c r="Q114" s="44"/>
      <c r="R114" s="44"/>
      <c r="S114" s="44"/>
      <c r="T114" s="44"/>
      <c r="U114" s="44"/>
      <c r="V114" s="44"/>
      <c r="W114" s="44"/>
      <c r="X114" s="44"/>
      <c r="Y114" s="44"/>
      <c r="Z114" s="147"/>
    </row>
    <row r="115" spans="1:26" ht="20.100000000000001" customHeight="1" x14ac:dyDescent="0.15">
      <c r="A115" s="124"/>
      <c r="B115" s="124"/>
      <c r="C115" s="142"/>
      <c r="D115" s="143"/>
      <c r="E115" s="148"/>
      <c r="F115" s="148"/>
      <c r="G115" s="148"/>
      <c r="H115" s="148"/>
      <c r="I115" s="154"/>
      <c r="J115" s="150" t="s">
        <v>148</v>
      </c>
      <c r="K115" s="150"/>
      <c r="L115" s="150"/>
      <c r="M115" s="150"/>
      <c r="N115" s="150"/>
      <c r="O115" s="150"/>
      <c r="P115" s="150"/>
      <c r="Q115" s="150"/>
      <c r="R115" s="150"/>
      <c r="S115" s="150"/>
      <c r="T115" s="150"/>
      <c r="U115" s="150"/>
      <c r="V115" s="150"/>
      <c r="W115" s="150"/>
      <c r="X115" s="150"/>
      <c r="Y115" s="150"/>
      <c r="Z115" s="147"/>
    </row>
    <row r="116" spans="1:26" ht="20.100000000000001" customHeight="1" x14ac:dyDescent="0.15">
      <c r="A116" s="124">
        <f>IFERROR(IF(AND(TRIM($I116)&lt;&gt;"", NOT(OR(IFERROR(SEARCH(" ",$I116),0)&gt;0, IFERROR(SEARCH("　",$I116),0)&gt;0))),1001,0),3)</f>
        <v>0</v>
      </c>
      <c r="B116" s="124"/>
      <c r="C116" s="142"/>
      <c r="D116" s="143">
        <f>D114+1</f>
        <v>3</v>
      </c>
      <c r="E116" s="119" t="s">
        <v>158</v>
      </c>
      <c r="I116" s="44"/>
      <c r="J116" s="44"/>
      <c r="K116" s="44"/>
      <c r="L116" s="44"/>
      <c r="M116" s="44"/>
      <c r="N116" s="44"/>
      <c r="O116" s="44"/>
      <c r="P116" s="44"/>
      <c r="Q116" s="44"/>
      <c r="R116" s="44"/>
      <c r="S116" s="44"/>
      <c r="T116" s="44"/>
      <c r="U116" s="44"/>
      <c r="V116" s="44"/>
      <c r="W116" s="44"/>
      <c r="X116" s="44"/>
      <c r="Y116" s="44"/>
      <c r="Z116" s="147"/>
    </row>
    <row r="117" spans="1:26" ht="20.100000000000001" customHeight="1" x14ac:dyDescent="0.15">
      <c r="A117" s="124"/>
      <c r="B117" s="124"/>
      <c r="C117" s="142"/>
      <c r="D117" s="148"/>
      <c r="E117" s="148"/>
      <c r="F117" s="148"/>
      <c r="G117" s="148"/>
      <c r="H117" s="148"/>
      <c r="I117" s="154"/>
      <c r="J117" s="150" t="s">
        <v>5</v>
      </c>
      <c r="K117" s="150"/>
      <c r="L117" s="150"/>
      <c r="M117" s="150"/>
      <c r="N117" s="150"/>
      <c r="O117" s="150"/>
      <c r="P117" s="150"/>
      <c r="Q117" s="150"/>
      <c r="R117" s="150"/>
      <c r="S117" s="150"/>
      <c r="T117" s="150"/>
      <c r="U117" s="150"/>
      <c r="V117" s="150"/>
      <c r="W117" s="150"/>
      <c r="X117" s="150"/>
      <c r="Y117" s="150"/>
      <c r="Z117" s="147"/>
    </row>
    <row r="118" spans="1:26" ht="20.100000000000001" customHeight="1" x14ac:dyDescent="0.15">
      <c r="A118" s="124"/>
      <c r="B118" s="124"/>
      <c r="C118" s="142"/>
      <c r="D118" s="143">
        <f>D116+1</f>
        <v>4</v>
      </c>
      <c r="E118" s="119" t="s">
        <v>0</v>
      </c>
      <c r="I118" s="72"/>
      <c r="J118" s="73"/>
      <c r="K118" s="73"/>
      <c r="L118" s="73"/>
      <c r="M118" s="73"/>
      <c r="N118" s="148"/>
      <c r="O118" s="148"/>
      <c r="P118" s="148"/>
      <c r="Q118" s="148"/>
      <c r="R118" s="148"/>
      <c r="S118" s="148"/>
      <c r="T118" s="148"/>
      <c r="U118" s="148"/>
      <c r="V118" s="148"/>
      <c r="W118" s="148"/>
      <c r="X118" s="148"/>
      <c r="Y118" s="148"/>
      <c r="Z118" s="147"/>
    </row>
    <row r="119" spans="1:26" ht="20.100000000000001" customHeight="1" x14ac:dyDescent="0.15">
      <c r="A119" s="124"/>
      <c r="B119" s="124"/>
      <c r="C119" s="142"/>
      <c r="D119" s="143"/>
      <c r="E119" s="148"/>
      <c r="F119" s="148"/>
      <c r="G119" s="148"/>
      <c r="H119" s="148"/>
      <c r="I119" s="145"/>
      <c r="J119" s="150" t="s">
        <v>175</v>
      </c>
      <c r="K119" s="149"/>
      <c r="L119" s="149"/>
      <c r="M119" s="149"/>
      <c r="N119" s="149"/>
      <c r="O119" s="149"/>
      <c r="P119" s="149"/>
      <c r="Q119" s="149"/>
      <c r="R119" s="149"/>
      <c r="S119" s="149"/>
      <c r="T119" s="149"/>
      <c r="U119" s="149"/>
      <c r="V119" s="149"/>
      <c r="W119" s="149"/>
      <c r="X119" s="149"/>
      <c r="Y119" s="149"/>
      <c r="Z119" s="147"/>
    </row>
    <row r="120" spans="1:26" ht="20.100000000000001" customHeight="1" x14ac:dyDescent="0.15">
      <c r="A120" s="124">
        <f>IFERROR(IF(AND(TRIM($I120)&lt;&gt;"", AND(OR(ISERROR(FIND("@"&amp;LEFT($I120,3)&amp;"@", 都道府県3))=FALSE, ISERROR(FIND("@"&amp;LEFT($I120,4)&amp;"@",都道府県4))=FALSE))=FALSE),1001,0),3)</f>
        <v>0</v>
      </c>
      <c r="B120" s="124"/>
      <c r="C120" s="142"/>
      <c r="D120" s="143">
        <f>D118+1</f>
        <v>5</v>
      </c>
      <c r="E120" s="119" t="s">
        <v>112</v>
      </c>
      <c r="I120" s="62"/>
      <c r="J120" s="62"/>
      <c r="K120" s="62"/>
      <c r="L120" s="62"/>
      <c r="M120" s="62"/>
      <c r="N120" s="62"/>
      <c r="O120" s="62"/>
      <c r="P120" s="62"/>
      <c r="Q120" s="63"/>
      <c r="R120" s="62"/>
      <c r="S120" s="62"/>
      <c r="T120" s="62"/>
      <c r="U120" s="62"/>
      <c r="V120" s="62"/>
      <c r="W120" s="62"/>
      <c r="X120" s="62"/>
      <c r="Y120" s="62"/>
      <c r="Z120" s="147"/>
    </row>
    <row r="121" spans="1:26" ht="20.100000000000001" customHeight="1" x14ac:dyDescent="0.15">
      <c r="A121" s="124"/>
      <c r="B121" s="124"/>
      <c r="C121" s="142"/>
      <c r="D121" s="143"/>
      <c r="E121" s="148"/>
      <c r="F121" s="148"/>
      <c r="G121" s="148"/>
      <c r="H121" s="148"/>
      <c r="I121" s="145"/>
      <c r="J121" s="150" t="s">
        <v>155</v>
      </c>
      <c r="K121" s="149"/>
      <c r="L121" s="149"/>
      <c r="M121" s="149"/>
      <c r="N121" s="149"/>
      <c r="O121" s="149"/>
      <c r="P121" s="149"/>
      <c r="Q121" s="149"/>
      <c r="R121" s="149"/>
      <c r="S121" s="149"/>
      <c r="T121" s="149"/>
      <c r="U121" s="149"/>
      <c r="V121" s="149"/>
      <c r="W121" s="149"/>
      <c r="X121" s="149"/>
      <c r="Y121" s="149"/>
      <c r="Z121" s="147"/>
    </row>
    <row r="122" spans="1:26" ht="20.100000000000001" customHeight="1" x14ac:dyDescent="0.15">
      <c r="A122" s="124">
        <f>IFERROR(IF(AND(TRIM($I122)&lt;&gt;"", NOT(AND(ISNUMBER(VALUE(SUBSTITUTE($I122,"-",""))), IFERROR(SEARCH("-",$I122),0)&gt;0))),1001,0),3)</f>
        <v>0</v>
      </c>
      <c r="B122" s="124"/>
      <c r="C122" s="142"/>
      <c r="D122" s="143">
        <f>D120+1</f>
        <v>6</v>
      </c>
      <c r="E122" s="119" t="s">
        <v>3</v>
      </c>
      <c r="I122" s="44"/>
      <c r="J122" s="44"/>
      <c r="K122" s="44"/>
      <c r="L122" s="44"/>
      <c r="M122" s="44"/>
      <c r="O122" s="155" t="s">
        <v>105</v>
      </c>
      <c r="P122" s="1"/>
      <c r="Q122" s="119" t="s">
        <v>106</v>
      </c>
      <c r="Y122" s="149"/>
      <c r="Z122" s="147"/>
    </row>
    <row r="123" spans="1:26" ht="20.100000000000001" customHeight="1" x14ac:dyDescent="0.15">
      <c r="A123" s="124"/>
      <c r="B123" s="124"/>
      <c r="C123" s="151"/>
      <c r="D123" s="148"/>
      <c r="E123" s="148"/>
      <c r="F123" s="148"/>
      <c r="G123" s="148"/>
      <c r="H123" s="148"/>
      <c r="I123" s="145"/>
      <c r="J123" s="150" t="s">
        <v>156</v>
      </c>
      <c r="K123" s="149"/>
      <c r="L123" s="149"/>
      <c r="M123" s="149"/>
      <c r="N123" s="149"/>
      <c r="O123" s="149"/>
      <c r="P123" s="149"/>
      <c r="Q123" s="149"/>
      <c r="R123" s="149"/>
      <c r="S123" s="149"/>
      <c r="T123" s="149"/>
      <c r="U123" s="149"/>
      <c r="V123" s="149"/>
      <c r="W123" s="149"/>
      <c r="X123" s="149"/>
      <c r="Y123" s="149"/>
      <c r="Z123" s="147"/>
    </row>
    <row r="124" spans="1:26" ht="20.100000000000001" customHeight="1" x14ac:dyDescent="0.15">
      <c r="A124" s="124">
        <f>IFERROR(IF(AND(TRIM($I124)&lt;&gt;"", NOT(AND(ISNUMBER(VALUE(SUBSTITUTE($I124,"-",""))), IFERROR(SEARCH("-",$I124),0)&gt;0))),1001,0),3)</f>
        <v>0</v>
      </c>
      <c r="B124" s="124"/>
      <c r="C124" s="142"/>
      <c r="D124" s="143">
        <f>D122+1</f>
        <v>7</v>
      </c>
      <c r="E124" s="119" t="s">
        <v>4</v>
      </c>
      <c r="I124" s="44"/>
      <c r="J124" s="44"/>
      <c r="K124" s="44"/>
      <c r="L124" s="44"/>
      <c r="M124" s="44"/>
      <c r="N124" s="149"/>
      <c r="O124" s="149"/>
      <c r="P124" s="149"/>
      <c r="Q124" s="149"/>
      <c r="R124" s="149"/>
      <c r="S124" s="149"/>
      <c r="T124" s="149"/>
      <c r="U124" s="149"/>
      <c r="V124" s="149"/>
      <c r="W124" s="149"/>
      <c r="X124" s="149"/>
      <c r="Y124" s="149"/>
      <c r="Z124" s="147"/>
    </row>
    <row r="125" spans="1:26" ht="20.100000000000001" customHeight="1" x14ac:dyDescent="0.15">
      <c r="A125" s="124"/>
      <c r="B125" s="124"/>
      <c r="C125" s="151"/>
      <c r="D125" s="148"/>
      <c r="E125" s="148"/>
      <c r="F125" s="148"/>
      <c r="G125" s="148"/>
      <c r="H125" s="148"/>
      <c r="I125" s="145"/>
      <c r="J125" s="150" t="s">
        <v>156</v>
      </c>
      <c r="K125" s="149"/>
      <c r="L125" s="149"/>
      <c r="M125" s="149"/>
      <c r="N125" s="149"/>
      <c r="O125" s="149"/>
      <c r="P125" s="149"/>
      <c r="Q125" s="149"/>
      <c r="R125" s="149"/>
      <c r="S125" s="149"/>
      <c r="T125" s="149"/>
      <c r="U125" s="149"/>
      <c r="V125" s="149"/>
      <c r="W125" s="149"/>
      <c r="X125" s="149"/>
      <c r="Y125" s="149"/>
      <c r="Z125" s="147"/>
    </row>
    <row r="126" spans="1:26" ht="20.100000000000001" customHeight="1" x14ac:dyDescent="0.15">
      <c r="A126" s="124">
        <f>IFERROR(IF(AND(TRIM($I126)&lt;&gt;"", NOT(IFERROR(SEARCH("@",$I126),0)&gt;0)),1001,0),3)</f>
        <v>0</v>
      </c>
      <c r="B126" s="124"/>
      <c r="C126" s="142"/>
      <c r="D126" s="143">
        <f>D124+1</f>
        <v>8</v>
      </c>
      <c r="E126" s="119" t="s">
        <v>113</v>
      </c>
      <c r="I126" s="44"/>
      <c r="J126" s="44"/>
      <c r="K126" s="44"/>
      <c r="L126" s="44"/>
      <c r="M126" s="44"/>
      <c r="N126" s="44"/>
      <c r="O126" s="44"/>
      <c r="P126" s="44"/>
      <c r="Q126" s="70"/>
      <c r="R126" s="44"/>
      <c r="S126" s="44"/>
      <c r="T126" s="44"/>
      <c r="U126" s="44"/>
      <c r="V126" s="44"/>
      <c r="W126" s="44"/>
      <c r="X126" s="44"/>
      <c r="Y126" s="44"/>
      <c r="Z126" s="147"/>
    </row>
    <row r="127" spans="1:26" ht="20.100000000000001" customHeight="1" x14ac:dyDescent="0.15">
      <c r="A127" s="124"/>
      <c r="B127" s="124"/>
      <c r="C127" s="151"/>
      <c r="D127" s="148"/>
      <c r="E127" s="148"/>
      <c r="F127" s="148"/>
      <c r="G127" s="148"/>
      <c r="H127" s="148"/>
      <c r="I127" s="145"/>
      <c r="J127" s="172" t="s">
        <v>173</v>
      </c>
      <c r="K127" s="173"/>
      <c r="L127" s="149"/>
      <c r="M127" s="149"/>
      <c r="N127" s="149"/>
      <c r="O127" s="149"/>
      <c r="P127" s="149"/>
      <c r="Q127" s="174"/>
      <c r="R127" s="149"/>
      <c r="S127" s="149"/>
      <c r="T127" s="149"/>
      <c r="U127" s="149"/>
      <c r="V127" s="149"/>
      <c r="W127" s="149"/>
      <c r="X127" s="149"/>
      <c r="Y127" s="149"/>
      <c r="Z127" s="147"/>
    </row>
    <row r="128" spans="1:26" ht="20.100000000000001" customHeight="1" x14ac:dyDescent="0.15">
      <c r="A128" s="124"/>
      <c r="B128" s="124"/>
      <c r="C128" s="161"/>
      <c r="D128" s="162"/>
      <c r="E128" s="162"/>
      <c r="F128" s="162"/>
      <c r="G128" s="162"/>
      <c r="H128" s="162"/>
      <c r="I128" s="164"/>
      <c r="J128" s="163"/>
      <c r="K128" s="164"/>
      <c r="L128" s="163"/>
      <c r="M128" s="163"/>
      <c r="N128" s="163"/>
      <c r="O128" s="163"/>
      <c r="P128" s="163"/>
      <c r="Q128" s="187"/>
      <c r="R128" s="163"/>
      <c r="S128" s="163"/>
      <c r="T128" s="163"/>
      <c r="U128" s="163"/>
      <c r="V128" s="163"/>
      <c r="W128" s="163"/>
      <c r="X128" s="163"/>
      <c r="Y128" s="163"/>
      <c r="Z128" s="165"/>
    </row>
    <row r="129" spans="1:26" ht="20.100000000000001" customHeight="1" x14ac:dyDescent="0.15">
      <c r="A129" s="124"/>
      <c r="B129" s="124"/>
      <c r="C129" s="148"/>
      <c r="D129" s="148"/>
      <c r="E129" s="148"/>
      <c r="F129" s="148"/>
      <c r="G129" s="148"/>
      <c r="H129" s="148"/>
      <c r="I129" s="167"/>
      <c r="J129" s="167"/>
      <c r="K129" s="167"/>
      <c r="L129" s="167"/>
      <c r="M129" s="167"/>
      <c r="N129" s="167"/>
      <c r="O129" s="167"/>
      <c r="P129" s="167"/>
      <c r="Q129" s="188"/>
      <c r="R129" s="167"/>
      <c r="S129" s="167"/>
      <c r="T129" s="167"/>
      <c r="U129" s="167"/>
      <c r="V129" s="167"/>
      <c r="W129" s="167"/>
      <c r="X129" s="167"/>
      <c r="Y129" s="167"/>
      <c r="Z129" s="148"/>
    </row>
    <row r="130" spans="1:26" ht="15.75" hidden="1" customHeight="1" x14ac:dyDescent="0.15">
      <c r="A130" s="124"/>
      <c r="B130" s="124"/>
      <c r="C130" s="148"/>
      <c r="D130" s="148"/>
      <c r="E130" s="148"/>
      <c r="F130" s="148"/>
      <c r="G130" s="148"/>
      <c r="H130" s="148"/>
      <c r="I130" s="167"/>
      <c r="J130" s="167"/>
      <c r="K130" s="167"/>
      <c r="L130" s="167"/>
      <c r="M130" s="167"/>
      <c r="N130" s="167"/>
      <c r="O130" s="167"/>
      <c r="P130" s="167"/>
      <c r="Q130" s="188"/>
      <c r="R130" s="167"/>
      <c r="S130" s="167"/>
      <c r="T130" s="167"/>
      <c r="U130" s="167"/>
      <c r="V130" s="167"/>
      <c r="W130" s="167"/>
      <c r="X130" s="167"/>
      <c r="Y130" s="167"/>
      <c r="Z130" s="148"/>
    </row>
    <row r="131" spans="1:26" ht="15.75" hidden="1" customHeight="1" x14ac:dyDescent="0.15">
      <c r="A131" s="124"/>
      <c r="B131" s="124"/>
      <c r="C131" s="148"/>
      <c r="D131" s="148"/>
      <c r="E131" s="148"/>
      <c r="F131" s="148"/>
      <c r="G131" s="148"/>
      <c r="H131" s="148"/>
      <c r="I131" s="167"/>
      <c r="J131" s="167"/>
      <c r="K131" s="167"/>
      <c r="L131" s="167"/>
      <c r="M131" s="167"/>
      <c r="N131" s="167"/>
      <c r="O131" s="167"/>
      <c r="P131" s="167"/>
      <c r="Q131" s="188"/>
      <c r="R131" s="167"/>
      <c r="S131" s="167"/>
      <c r="T131" s="167"/>
      <c r="U131" s="167"/>
      <c r="V131" s="167"/>
      <c r="W131" s="167"/>
      <c r="X131" s="167"/>
      <c r="Y131" s="167"/>
      <c r="Z131" s="148"/>
    </row>
    <row r="132" spans="1:26" ht="15.75" hidden="1" customHeight="1" x14ac:dyDescent="0.15">
      <c r="A132" s="124"/>
      <c r="B132" s="124"/>
      <c r="C132" s="148"/>
      <c r="D132" s="148"/>
      <c r="E132" s="148"/>
      <c r="F132" s="148"/>
      <c r="G132" s="148"/>
      <c r="H132" s="148"/>
      <c r="I132" s="167"/>
      <c r="J132" s="167"/>
      <c r="K132" s="167"/>
      <c r="L132" s="167"/>
      <c r="M132" s="167"/>
      <c r="N132" s="167"/>
      <c r="O132" s="167"/>
      <c r="P132" s="167"/>
      <c r="Q132" s="188"/>
      <c r="R132" s="167"/>
      <c r="S132" s="167"/>
      <c r="T132" s="167"/>
      <c r="U132" s="167"/>
      <c r="V132" s="167"/>
      <c r="W132" s="167"/>
      <c r="X132" s="167"/>
      <c r="Y132" s="167"/>
      <c r="Z132" s="148"/>
    </row>
    <row r="133" spans="1:26" ht="15.75" hidden="1" customHeight="1" x14ac:dyDescent="0.15">
      <c r="A133" s="124"/>
      <c r="B133" s="124"/>
      <c r="C133" s="148"/>
      <c r="D133" s="148"/>
      <c r="E133" s="148"/>
      <c r="F133" s="148"/>
      <c r="G133" s="148"/>
      <c r="H133" s="148"/>
      <c r="I133" s="167"/>
      <c r="J133" s="167"/>
      <c r="K133" s="167"/>
      <c r="L133" s="167"/>
      <c r="M133" s="167"/>
      <c r="N133" s="167"/>
      <c r="O133" s="167"/>
      <c r="P133" s="167"/>
      <c r="Q133" s="188"/>
      <c r="R133" s="167"/>
      <c r="S133" s="167"/>
      <c r="T133" s="167"/>
      <c r="U133" s="167"/>
      <c r="V133" s="167"/>
      <c r="W133" s="167"/>
      <c r="X133" s="167"/>
      <c r="Y133" s="167"/>
      <c r="Z133" s="148"/>
    </row>
    <row r="134" spans="1:26" ht="15.75" hidden="1" customHeight="1" x14ac:dyDescent="0.15">
      <c r="A134" s="124"/>
      <c r="B134" s="124"/>
      <c r="C134" s="148"/>
      <c r="D134" s="148"/>
      <c r="E134" s="148"/>
      <c r="F134" s="148"/>
      <c r="G134" s="148"/>
      <c r="H134" s="148"/>
      <c r="I134" s="167"/>
      <c r="J134" s="167"/>
      <c r="K134" s="167"/>
      <c r="L134" s="167"/>
      <c r="M134" s="167"/>
      <c r="N134" s="167"/>
      <c r="O134" s="167"/>
      <c r="P134" s="167"/>
      <c r="Q134" s="188"/>
      <c r="R134" s="167"/>
      <c r="S134" s="167"/>
      <c r="T134" s="167"/>
      <c r="U134" s="167"/>
      <c r="V134" s="167"/>
      <c r="W134" s="167"/>
      <c r="X134" s="167"/>
      <c r="Y134" s="167"/>
      <c r="Z134" s="148"/>
    </row>
    <row r="135" spans="1:26" ht="15.75" hidden="1" customHeight="1" x14ac:dyDescent="0.15">
      <c r="A135" s="124"/>
      <c r="B135" s="124"/>
      <c r="C135" s="148"/>
      <c r="D135" s="148"/>
      <c r="E135" s="148"/>
      <c r="F135" s="148"/>
      <c r="G135" s="148"/>
      <c r="H135" s="148"/>
      <c r="I135" s="167"/>
      <c r="J135" s="167"/>
      <c r="K135" s="167"/>
      <c r="L135" s="167"/>
      <c r="M135" s="167"/>
      <c r="N135" s="167"/>
      <c r="O135" s="167"/>
      <c r="P135" s="167"/>
      <c r="Q135" s="188"/>
      <c r="R135" s="167"/>
      <c r="S135" s="167"/>
      <c r="T135" s="167"/>
      <c r="U135" s="167"/>
      <c r="V135" s="167"/>
      <c r="W135" s="167"/>
      <c r="X135" s="167"/>
      <c r="Y135" s="167"/>
      <c r="Z135" s="148"/>
    </row>
    <row r="136" spans="1:26" ht="15.75" hidden="1" customHeight="1" x14ac:dyDescent="0.15">
      <c r="A136" s="124"/>
      <c r="B136" s="124"/>
      <c r="C136" s="148"/>
      <c r="D136" s="148"/>
      <c r="E136" s="148"/>
      <c r="F136" s="148"/>
      <c r="G136" s="148"/>
      <c r="H136" s="148"/>
      <c r="I136" s="167"/>
      <c r="J136" s="167"/>
      <c r="K136" s="167"/>
      <c r="L136" s="167"/>
      <c r="M136" s="167"/>
      <c r="N136" s="167"/>
      <c r="O136" s="167"/>
      <c r="P136" s="167"/>
      <c r="Q136" s="188"/>
      <c r="R136" s="167"/>
      <c r="S136" s="167"/>
      <c r="T136" s="167"/>
      <c r="U136" s="167"/>
      <c r="V136" s="167"/>
      <c r="W136" s="167"/>
      <c r="X136" s="167"/>
      <c r="Y136" s="167"/>
      <c r="Z136" s="148"/>
    </row>
    <row r="137" spans="1:26" ht="15.75" hidden="1" customHeight="1" x14ac:dyDescent="0.15">
      <c r="A137" s="124"/>
      <c r="B137" s="124"/>
      <c r="C137" s="148"/>
      <c r="D137" s="148"/>
      <c r="E137" s="148"/>
      <c r="F137" s="148"/>
      <c r="G137" s="148"/>
      <c r="H137" s="148"/>
      <c r="I137" s="167"/>
      <c r="J137" s="167"/>
      <c r="K137" s="167"/>
      <c r="L137" s="167"/>
      <c r="M137" s="167"/>
      <c r="N137" s="167"/>
      <c r="O137" s="167"/>
      <c r="P137" s="167"/>
      <c r="Q137" s="188"/>
      <c r="R137" s="167"/>
      <c r="S137" s="167"/>
      <c r="T137" s="167"/>
      <c r="U137" s="167"/>
      <c r="V137" s="167"/>
      <c r="W137" s="167"/>
      <c r="X137" s="167"/>
      <c r="Y137" s="167"/>
      <c r="Z137" s="148"/>
    </row>
    <row r="138" spans="1:26" ht="15.75" hidden="1" customHeight="1" x14ac:dyDescent="0.15">
      <c r="A138" s="124"/>
      <c r="B138" s="124"/>
      <c r="C138" s="148"/>
      <c r="D138" s="148"/>
      <c r="E138" s="148"/>
      <c r="F138" s="148"/>
      <c r="G138" s="148"/>
      <c r="H138" s="148"/>
      <c r="I138" s="167"/>
      <c r="J138" s="167"/>
      <c r="K138" s="167"/>
      <c r="L138" s="167"/>
      <c r="M138" s="167"/>
      <c r="N138" s="167"/>
      <c r="O138" s="167"/>
      <c r="P138" s="167"/>
      <c r="Q138" s="188"/>
      <c r="R138" s="167"/>
      <c r="S138" s="167"/>
      <c r="T138" s="167"/>
      <c r="U138" s="167"/>
      <c r="V138" s="167"/>
      <c r="W138" s="167"/>
      <c r="X138" s="167"/>
      <c r="Y138" s="167"/>
      <c r="Z138" s="148"/>
    </row>
    <row r="139" spans="1:26" ht="15.75" hidden="1" customHeight="1" x14ac:dyDescent="0.15">
      <c r="A139" s="124"/>
      <c r="B139" s="124"/>
      <c r="C139" s="148"/>
      <c r="D139" s="148"/>
      <c r="E139" s="148"/>
      <c r="F139" s="148"/>
      <c r="G139" s="148"/>
      <c r="H139" s="148"/>
      <c r="I139" s="167"/>
      <c r="J139" s="167"/>
      <c r="K139" s="167"/>
      <c r="L139" s="167"/>
      <c r="M139" s="167"/>
      <c r="N139" s="167"/>
      <c r="O139" s="167"/>
      <c r="P139" s="167"/>
      <c r="Q139" s="188"/>
      <c r="R139" s="167"/>
      <c r="S139" s="167"/>
      <c r="T139" s="167"/>
      <c r="U139" s="167"/>
      <c r="V139" s="167"/>
      <c r="W139" s="167"/>
      <c r="X139" s="167"/>
      <c r="Y139" s="167"/>
      <c r="Z139" s="148"/>
    </row>
    <row r="140" spans="1:26" ht="15.75" hidden="1" customHeight="1" x14ac:dyDescent="0.15">
      <c r="A140" s="124"/>
      <c r="B140" s="124"/>
      <c r="C140" s="148"/>
      <c r="D140" s="148"/>
      <c r="E140" s="148"/>
      <c r="F140" s="148"/>
      <c r="G140" s="148"/>
      <c r="H140" s="148"/>
      <c r="I140" s="167"/>
      <c r="J140" s="167"/>
      <c r="K140" s="167"/>
      <c r="L140" s="167"/>
      <c r="M140" s="167"/>
      <c r="N140" s="167"/>
      <c r="O140" s="167"/>
      <c r="P140" s="167"/>
      <c r="Q140" s="188"/>
      <c r="R140" s="167"/>
      <c r="S140" s="167"/>
      <c r="T140" s="167"/>
      <c r="U140" s="167"/>
      <c r="V140" s="167"/>
      <c r="W140" s="167"/>
      <c r="X140" s="167"/>
      <c r="Y140" s="167"/>
      <c r="Z140" s="148"/>
    </row>
    <row r="141" spans="1:26" ht="15.75" hidden="1" customHeight="1" x14ac:dyDescent="0.15">
      <c r="A141" s="124"/>
      <c r="B141" s="124"/>
      <c r="C141" s="148"/>
      <c r="D141" s="148"/>
      <c r="E141" s="148"/>
      <c r="F141" s="148"/>
      <c r="G141" s="148"/>
      <c r="H141" s="148"/>
      <c r="I141" s="167"/>
      <c r="J141" s="167"/>
      <c r="K141" s="167"/>
      <c r="L141" s="167"/>
      <c r="M141" s="167"/>
      <c r="N141" s="167"/>
      <c r="O141" s="167"/>
      <c r="P141" s="167"/>
      <c r="Q141" s="188"/>
      <c r="R141" s="167"/>
      <c r="S141" s="167"/>
      <c r="T141" s="167"/>
      <c r="U141" s="167"/>
      <c r="V141" s="167"/>
      <c r="W141" s="167"/>
      <c r="X141" s="167"/>
      <c r="Y141" s="167"/>
      <c r="Z141" s="148"/>
    </row>
    <row r="142" spans="1:26" ht="15.75" hidden="1" customHeight="1" x14ac:dyDescent="0.15">
      <c r="A142" s="124"/>
      <c r="B142" s="124"/>
      <c r="C142" s="148"/>
      <c r="D142" s="148"/>
      <c r="E142" s="148"/>
      <c r="F142" s="148"/>
      <c r="G142" s="148"/>
      <c r="H142" s="148"/>
      <c r="I142" s="167"/>
      <c r="J142" s="167"/>
      <c r="K142" s="167"/>
      <c r="L142" s="167"/>
      <c r="M142" s="167"/>
      <c r="N142" s="167"/>
      <c r="O142" s="167"/>
      <c r="P142" s="167"/>
      <c r="Q142" s="188"/>
      <c r="R142" s="167"/>
      <c r="S142" s="167"/>
      <c r="T142" s="167"/>
      <c r="U142" s="167"/>
      <c r="V142" s="167"/>
      <c r="W142" s="167"/>
      <c r="X142" s="167"/>
      <c r="Y142" s="167"/>
      <c r="Z142" s="148"/>
    </row>
    <row r="143" spans="1:26" ht="15.75" hidden="1" customHeight="1" x14ac:dyDescent="0.15">
      <c r="A143" s="124"/>
      <c r="B143" s="124"/>
      <c r="C143" s="148"/>
      <c r="D143" s="148"/>
      <c r="E143" s="148"/>
      <c r="F143" s="148"/>
      <c r="G143" s="148"/>
      <c r="H143" s="148"/>
      <c r="I143" s="167"/>
      <c r="J143" s="167"/>
      <c r="K143" s="167"/>
      <c r="L143" s="167"/>
      <c r="M143" s="167"/>
      <c r="N143" s="167"/>
      <c r="O143" s="167"/>
      <c r="P143" s="167"/>
      <c r="Q143" s="188"/>
      <c r="R143" s="167"/>
      <c r="S143" s="167"/>
      <c r="T143" s="167"/>
      <c r="U143" s="167"/>
      <c r="V143" s="167"/>
      <c r="W143" s="167"/>
      <c r="X143" s="167"/>
      <c r="Y143" s="167"/>
      <c r="Z143" s="148"/>
    </row>
    <row r="144" spans="1:26" ht="15.75" hidden="1" customHeight="1" x14ac:dyDescent="0.15">
      <c r="A144" s="124"/>
      <c r="B144" s="124"/>
      <c r="C144" s="148"/>
      <c r="D144" s="148"/>
      <c r="E144" s="148"/>
      <c r="F144" s="148"/>
      <c r="G144" s="148"/>
      <c r="H144" s="148"/>
      <c r="I144" s="167"/>
      <c r="J144" s="167"/>
      <c r="K144" s="167"/>
      <c r="L144" s="167"/>
      <c r="M144" s="167"/>
      <c r="N144" s="167"/>
      <c r="O144" s="167"/>
      <c r="P144" s="167"/>
      <c r="Q144" s="188"/>
      <c r="R144" s="167"/>
      <c r="S144" s="167"/>
      <c r="T144" s="167"/>
      <c r="U144" s="167"/>
      <c r="V144" s="167"/>
      <c r="W144" s="167"/>
      <c r="X144" s="167"/>
      <c r="Y144" s="167"/>
      <c r="Z144" s="148"/>
    </row>
    <row r="145" spans="1:26" ht="15.75" hidden="1" customHeight="1" x14ac:dyDescent="0.15">
      <c r="A145" s="124"/>
      <c r="B145" s="124"/>
      <c r="C145" s="148"/>
      <c r="D145" s="148"/>
      <c r="E145" s="148"/>
      <c r="F145" s="148"/>
      <c r="G145" s="148"/>
      <c r="H145" s="148"/>
      <c r="I145" s="167"/>
      <c r="J145" s="167"/>
      <c r="K145" s="167"/>
      <c r="L145" s="167"/>
      <c r="M145" s="167"/>
      <c r="N145" s="167"/>
      <c r="O145" s="167"/>
      <c r="P145" s="167"/>
      <c r="Q145" s="188"/>
      <c r="R145" s="167"/>
      <c r="S145" s="167"/>
      <c r="T145" s="167"/>
      <c r="U145" s="167"/>
      <c r="V145" s="167"/>
      <c r="W145" s="167"/>
      <c r="X145" s="167"/>
      <c r="Y145" s="167"/>
      <c r="Z145" s="148"/>
    </row>
    <row r="146" spans="1:26" ht="15.75" hidden="1" customHeight="1" x14ac:dyDescent="0.15">
      <c r="A146" s="124"/>
      <c r="B146" s="124"/>
      <c r="C146" s="148"/>
      <c r="D146" s="148"/>
      <c r="E146" s="148"/>
      <c r="F146" s="148"/>
      <c r="G146" s="148"/>
      <c r="H146" s="148"/>
      <c r="I146" s="167"/>
      <c r="J146" s="167"/>
      <c r="K146" s="167"/>
      <c r="L146" s="167"/>
      <c r="M146" s="167"/>
      <c r="N146" s="167"/>
      <c r="O146" s="167"/>
      <c r="P146" s="167"/>
      <c r="Q146" s="188"/>
      <c r="R146" s="167"/>
      <c r="S146" s="167"/>
      <c r="T146" s="167"/>
      <c r="U146" s="167"/>
      <c r="V146" s="167"/>
      <c r="W146" s="167"/>
      <c r="X146" s="167"/>
      <c r="Y146" s="167"/>
      <c r="Z146" s="148"/>
    </row>
    <row r="147" spans="1:26" ht="15.75" hidden="1" customHeight="1" x14ac:dyDescent="0.15">
      <c r="A147" s="124"/>
      <c r="B147" s="124"/>
      <c r="C147" s="148"/>
      <c r="D147" s="148"/>
      <c r="E147" s="148"/>
      <c r="F147" s="148"/>
      <c r="G147" s="148"/>
      <c r="H147" s="148"/>
      <c r="I147" s="167"/>
      <c r="J147" s="167"/>
      <c r="K147" s="167"/>
      <c r="L147" s="167"/>
      <c r="M147" s="167"/>
      <c r="N147" s="167"/>
      <c r="O147" s="167"/>
      <c r="P147" s="167"/>
      <c r="Q147" s="188"/>
      <c r="R147" s="167"/>
      <c r="S147" s="167"/>
      <c r="T147" s="167"/>
      <c r="U147" s="167"/>
      <c r="V147" s="167"/>
      <c r="W147" s="167"/>
      <c r="X147" s="167"/>
      <c r="Y147" s="167"/>
      <c r="Z147" s="148"/>
    </row>
    <row r="148" spans="1:26" ht="15.75" hidden="1" customHeight="1" x14ac:dyDescent="0.15">
      <c r="A148" s="124"/>
      <c r="B148" s="124"/>
      <c r="C148" s="148"/>
      <c r="D148" s="148"/>
      <c r="E148" s="148"/>
      <c r="F148" s="148"/>
      <c r="G148" s="148"/>
      <c r="H148" s="148"/>
      <c r="I148" s="167"/>
      <c r="J148" s="167"/>
      <c r="K148" s="167"/>
      <c r="L148" s="167"/>
      <c r="M148" s="167"/>
      <c r="N148" s="167"/>
      <c r="O148" s="167"/>
      <c r="P148" s="167"/>
      <c r="Q148" s="188"/>
      <c r="R148" s="167"/>
      <c r="S148" s="167"/>
      <c r="T148" s="167"/>
      <c r="U148" s="167"/>
      <c r="V148" s="167"/>
      <c r="W148" s="167"/>
      <c r="X148" s="167"/>
      <c r="Y148" s="167"/>
      <c r="Z148" s="148"/>
    </row>
    <row r="149" spans="1:26" ht="20.100000000000001" customHeight="1" x14ac:dyDescent="0.15">
      <c r="A149" s="124"/>
      <c r="B149" s="124"/>
      <c r="C149" s="148"/>
      <c r="D149" s="148"/>
      <c r="E149" s="148"/>
      <c r="F149" s="148"/>
      <c r="G149" s="148"/>
      <c r="H149" s="148"/>
      <c r="I149" s="167"/>
      <c r="J149" s="148"/>
      <c r="K149" s="148"/>
      <c r="L149" s="148"/>
      <c r="M149" s="148"/>
      <c r="N149" s="148"/>
      <c r="O149" s="148"/>
      <c r="P149" s="148"/>
      <c r="Q149" s="189"/>
      <c r="R149" s="148"/>
      <c r="S149" s="148"/>
      <c r="T149" s="148"/>
      <c r="U149" s="148"/>
      <c r="V149" s="148"/>
      <c r="W149" s="148"/>
      <c r="X149" s="148"/>
      <c r="Y149" s="148"/>
      <c r="Z149" s="148"/>
    </row>
    <row r="150" spans="1:26" ht="20.100000000000001" customHeight="1" x14ac:dyDescent="0.15">
      <c r="A150" s="124"/>
      <c r="B150" s="124"/>
      <c r="C150" s="135" t="s">
        <v>144</v>
      </c>
      <c r="D150" s="136"/>
      <c r="E150" s="136"/>
      <c r="F150" s="136"/>
      <c r="G150" s="136"/>
      <c r="H150" s="137"/>
      <c r="I150" s="168"/>
      <c r="K150" s="168"/>
    </row>
    <row r="151" spans="1:26" ht="20.100000000000001" customHeight="1" x14ac:dyDescent="0.15">
      <c r="A151" s="124"/>
      <c r="B151" s="124"/>
      <c r="C151" s="138"/>
      <c r="D151" s="139"/>
      <c r="E151" s="139"/>
      <c r="F151" s="139"/>
      <c r="G151" s="139"/>
      <c r="H151" s="139"/>
      <c r="I151" s="140"/>
      <c r="J151" s="140"/>
      <c r="K151" s="140"/>
      <c r="L151" s="140"/>
      <c r="M151" s="140"/>
      <c r="N151" s="140"/>
      <c r="O151" s="140"/>
      <c r="P151" s="140"/>
      <c r="Q151" s="140"/>
      <c r="R151" s="140"/>
      <c r="S151" s="140"/>
      <c r="T151" s="140"/>
      <c r="U151" s="140"/>
      <c r="V151" s="140"/>
      <c r="W151" s="140"/>
      <c r="X151" s="140"/>
      <c r="Y151" s="140"/>
      <c r="Z151" s="141"/>
    </row>
    <row r="152" spans="1:26" ht="20.100000000000001" customHeight="1" x14ac:dyDescent="0.15">
      <c r="A152" s="124"/>
      <c r="B152" s="124"/>
      <c r="C152" s="138"/>
      <c r="D152" s="190" t="s">
        <v>70</v>
      </c>
      <c r="E152" s="169"/>
      <c r="F152" s="169"/>
      <c r="G152" s="169"/>
      <c r="H152" s="169"/>
      <c r="I152" s="169"/>
      <c r="J152" s="169"/>
      <c r="K152" s="169"/>
      <c r="L152" s="169"/>
      <c r="M152" s="169"/>
      <c r="N152" s="169"/>
      <c r="O152" s="169"/>
      <c r="P152" s="169"/>
      <c r="Q152" s="169"/>
      <c r="R152" s="169"/>
      <c r="S152" s="169"/>
      <c r="T152" s="169"/>
      <c r="U152" s="169"/>
      <c r="V152" s="169"/>
      <c r="W152" s="169"/>
      <c r="X152" s="149"/>
      <c r="Y152" s="148"/>
      <c r="Z152" s="147"/>
    </row>
    <row r="153" spans="1:26" ht="20.100000000000001" customHeight="1" x14ac:dyDescent="0.15">
      <c r="A153" s="124">
        <f>IFERROR(IF(AND($I153&lt;&gt;"しない", $I153&lt;&gt;"する"),1001,0),3)</f>
        <v>0</v>
      </c>
      <c r="B153" s="124"/>
      <c r="C153" s="142"/>
      <c r="D153" s="143">
        <v>1</v>
      </c>
      <c r="E153" s="148" t="s">
        <v>71</v>
      </c>
      <c r="F153" s="148"/>
      <c r="G153" s="148"/>
      <c r="H153" s="148"/>
      <c r="I153" s="44" t="s">
        <v>176</v>
      </c>
      <c r="J153" s="64"/>
      <c r="K153" s="64"/>
      <c r="L153" s="64"/>
      <c r="M153" s="64"/>
      <c r="N153" s="148"/>
      <c r="O153" s="148"/>
      <c r="P153" s="148"/>
      <c r="Q153" s="148"/>
      <c r="R153" s="148"/>
      <c r="S153" s="148"/>
      <c r="T153" s="148"/>
      <c r="U153" s="148"/>
      <c r="Z153" s="191"/>
    </row>
    <row r="154" spans="1:26" ht="20.100000000000001" customHeight="1" x14ac:dyDescent="0.15">
      <c r="A154" s="124"/>
      <c r="B154" s="124"/>
      <c r="C154" s="151"/>
      <c r="D154" s="148"/>
      <c r="E154" s="148"/>
      <c r="F154" s="148"/>
      <c r="G154" s="148"/>
      <c r="H154" s="148"/>
      <c r="I154" s="192"/>
      <c r="J154" s="150" t="s">
        <v>72</v>
      </c>
      <c r="K154" s="150"/>
      <c r="L154" s="150"/>
      <c r="M154" s="150"/>
      <c r="N154" s="150"/>
      <c r="O154" s="150"/>
      <c r="P154" s="150"/>
      <c r="Q154" s="150"/>
      <c r="R154" s="150"/>
      <c r="S154" s="150"/>
      <c r="T154" s="150"/>
      <c r="U154" s="148"/>
      <c r="Z154" s="191"/>
    </row>
    <row r="155" spans="1:26" ht="20.100000000000001" customHeight="1" x14ac:dyDescent="0.15">
      <c r="A155" s="124">
        <f>IFERROR(IF(AND($I153="する",OR(TRIM($I155)="", NOT(OR(IFERROR(SEARCH(" ",$I155),0)&gt;0, IFERROR(SEARCH("　",$I155),0)&gt;0)))),1001,0),3)</f>
        <v>0</v>
      </c>
      <c r="B155" s="124"/>
      <c r="C155" s="142"/>
      <c r="D155" s="143">
        <v>2</v>
      </c>
      <c r="E155" s="119" t="s">
        <v>157</v>
      </c>
      <c r="I155" s="44"/>
      <c r="J155" s="44"/>
      <c r="K155" s="44"/>
      <c r="L155" s="44"/>
      <c r="M155" s="44"/>
      <c r="N155" s="44"/>
      <c r="O155" s="44"/>
      <c r="P155" s="44"/>
      <c r="Q155" s="44"/>
      <c r="R155" s="44"/>
      <c r="S155" s="44"/>
      <c r="T155" s="44"/>
      <c r="U155" s="44"/>
      <c r="V155" s="44"/>
      <c r="W155" s="44"/>
      <c r="X155" s="44"/>
      <c r="Y155" s="44"/>
      <c r="Z155" s="147"/>
    </row>
    <row r="156" spans="1:26" ht="20.100000000000001" customHeight="1" x14ac:dyDescent="0.15">
      <c r="A156" s="124"/>
      <c r="B156" s="124"/>
      <c r="C156" s="142"/>
      <c r="D156" s="143"/>
      <c r="E156" s="148"/>
      <c r="F156" s="148"/>
      <c r="G156" s="148"/>
      <c r="H156" s="148"/>
      <c r="I156" s="154"/>
      <c r="J156" s="150" t="s">
        <v>148</v>
      </c>
      <c r="K156" s="150"/>
      <c r="L156" s="150"/>
      <c r="M156" s="150"/>
      <c r="N156" s="150"/>
      <c r="O156" s="150"/>
      <c r="P156" s="150"/>
      <c r="Q156" s="150"/>
      <c r="R156" s="150"/>
      <c r="S156" s="150"/>
      <c r="T156" s="150"/>
      <c r="U156" s="150"/>
      <c r="V156" s="150"/>
      <c r="W156" s="150"/>
      <c r="X156" s="150"/>
      <c r="Y156" s="150"/>
      <c r="Z156" s="147"/>
    </row>
    <row r="157" spans="1:26" ht="20.100000000000001" customHeight="1" x14ac:dyDescent="0.15">
      <c r="A157" s="124">
        <f>IFERROR(IF(AND($I153="する",OR(TRIM($I157)="", NOT(OR(IFERROR(SEARCH(" ",$I157),0)&gt;0, IFERROR(SEARCH("　",$I157),0)&gt;0)))),1001,0),3)</f>
        <v>0</v>
      </c>
      <c r="B157" s="124"/>
      <c r="C157" s="142"/>
      <c r="D157" s="143">
        <v>3</v>
      </c>
      <c r="E157" s="119" t="s">
        <v>158</v>
      </c>
      <c r="I157" s="44"/>
      <c r="J157" s="44"/>
      <c r="K157" s="44"/>
      <c r="L157" s="44"/>
      <c r="M157" s="44"/>
      <c r="N157" s="44"/>
      <c r="O157" s="44"/>
      <c r="P157" s="44"/>
      <c r="Q157" s="44"/>
      <c r="R157" s="44"/>
      <c r="S157" s="44"/>
      <c r="T157" s="44"/>
      <c r="U157" s="44"/>
      <c r="V157" s="44"/>
      <c r="W157" s="44"/>
      <c r="X157" s="44"/>
      <c r="Y157" s="44"/>
      <c r="Z157" s="147"/>
    </row>
    <row r="158" spans="1:26" ht="20.100000000000001" customHeight="1" x14ac:dyDescent="0.15">
      <c r="A158" s="124"/>
      <c r="B158" s="124"/>
      <c r="C158" s="151"/>
      <c r="D158" s="148"/>
      <c r="E158" s="148"/>
      <c r="F158" s="148"/>
      <c r="G158" s="148"/>
      <c r="H158" s="148"/>
      <c r="I158" s="154"/>
      <c r="J158" s="150" t="s">
        <v>5</v>
      </c>
      <c r="K158" s="150"/>
      <c r="L158" s="150"/>
      <c r="M158" s="150"/>
      <c r="N158" s="150"/>
      <c r="O158" s="150"/>
      <c r="P158" s="150"/>
      <c r="Q158" s="150"/>
      <c r="R158" s="150"/>
      <c r="S158" s="150"/>
      <c r="T158" s="150"/>
      <c r="U158" s="150"/>
      <c r="V158" s="150"/>
      <c r="W158" s="150"/>
      <c r="X158" s="150"/>
      <c r="Y158" s="150"/>
      <c r="Z158" s="147"/>
    </row>
    <row r="159" spans="1:26" ht="20.100000000000001" customHeight="1" x14ac:dyDescent="0.15">
      <c r="A159" s="124">
        <f>IFERROR(IF(AND($I153="する",OR(TRIM($I159)="", LEN($I159)&lt;&gt;8, NOT(ISNUMBER(VALUE($I159))), IFERROR(SEARCH("-", $I159),0)&gt;0)),1001,0),3)</f>
        <v>0</v>
      </c>
      <c r="B159" s="124"/>
      <c r="C159" s="142"/>
      <c r="D159" s="143">
        <v>4</v>
      </c>
      <c r="E159" s="119" t="s">
        <v>103</v>
      </c>
      <c r="I159" s="44"/>
      <c r="J159" s="44"/>
      <c r="K159" s="44"/>
      <c r="L159" s="44"/>
      <c r="M159" s="44"/>
      <c r="N159" s="148"/>
      <c r="O159" s="148"/>
      <c r="P159" s="148"/>
      <c r="Q159" s="148"/>
      <c r="R159" s="148"/>
      <c r="S159" s="148"/>
      <c r="T159" s="148"/>
      <c r="U159" s="148"/>
      <c r="V159" s="148"/>
      <c r="W159" s="148"/>
      <c r="X159" s="148"/>
      <c r="Y159" s="148"/>
      <c r="Z159" s="147"/>
    </row>
    <row r="160" spans="1:26" ht="20.100000000000001" customHeight="1" x14ac:dyDescent="0.15">
      <c r="A160" s="124"/>
      <c r="B160" s="124"/>
      <c r="C160" s="151"/>
      <c r="D160" s="148"/>
      <c r="E160" s="148"/>
      <c r="F160" s="148"/>
      <c r="G160" s="148"/>
      <c r="H160" s="148"/>
      <c r="I160" s="145"/>
      <c r="J160" s="150" t="s">
        <v>164</v>
      </c>
      <c r="K160" s="149"/>
      <c r="L160" s="149"/>
      <c r="M160" s="149"/>
      <c r="N160" s="149"/>
      <c r="O160" s="149"/>
      <c r="P160" s="149"/>
      <c r="Q160" s="149"/>
      <c r="R160" s="149"/>
      <c r="S160" s="149"/>
      <c r="T160" s="149"/>
      <c r="U160" s="149"/>
      <c r="V160" s="149"/>
      <c r="W160" s="149"/>
      <c r="X160" s="149"/>
      <c r="Y160" s="149"/>
      <c r="Z160" s="147"/>
    </row>
    <row r="161" spans="1:27" ht="20.100000000000001" customHeight="1" x14ac:dyDescent="0.15">
      <c r="A161" s="124">
        <f>IFERROR(IF(AND($I153="する",TRIM($I161)=""),1001,0),3)</f>
        <v>0</v>
      </c>
      <c r="B161" s="124"/>
      <c r="C161" s="142"/>
      <c r="D161" s="143">
        <v>5</v>
      </c>
      <c r="E161" s="119" t="s">
        <v>0</v>
      </c>
      <c r="I161" s="72"/>
      <c r="J161" s="73"/>
      <c r="K161" s="73"/>
      <c r="L161" s="73"/>
      <c r="M161" s="73"/>
      <c r="N161" s="148"/>
      <c r="O161" s="148"/>
      <c r="P161" s="148"/>
      <c r="Q161" s="148"/>
      <c r="R161" s="148"/>
      <c r="S161" s="148"/>
      <c r="T161" s="148"/>
      <c r="U161" s="148"/>
      <c r="V161" s="148"/>
      <c r="W161" s="148"/>
      <c r="X161" s="148"/>
      <c r="Y161" s="148"/>
      <c r="Z161" s="147"/>
    </row>
    <row r="162" spans="1:27" ht="20.100000000000001" customHeight="1" x14ac:dyDescent="0.15">
      <c r="A162" s="124"/>
      <c r="B162" s="124"/>
      <c r="C162" s="142"/>
      <c r="D162" s="143"/>
      <c r="E162" s="148"/>
      <c r="F162" s="148"/>
      <c r="G162" s="148"/>
      <c r="H162" s="148"/>
      <c r="I162" s="145"/>
      <c r="J162" s="150" t="s">
        <v>174</v>
      </c>
      <c r="K162" s="149"/>
      <c r="L162" s="149"/>
      <c r="M162" s="149"/>
      <c r="N162" s="149"/>
      <c r="O162" s="149"/>
      <c r="P162" s="149"/>
      <c r="Q162" s="149"/>
      <c r="R162" s="149"/>
      <c r="S162" s="149"/>
      <c r="T162" s="149"/>
      <c r="U162" s="149"/>
      <c r="V162" s="149"/>
      <c r="W162" s="149"/>
      <c r="X162" s="149"/>
      <c r="Y162" s="149"/>
      <c r="Z162" s="147"/>
    </row>
    <row r="163" spans="1:27" ht="20.100000000000001" customHeight="1" x14ac:dyDescent="0.15">
      <c r="A163" s="124">
        <f>IFERROR(IF(AND($I153="する",AND($I163&lt;&gt;"", OR(ISERROR(FIND("@"&amp;LEFT($I163,3)&amp;"@", 都道府県3))=FALSE, ISERROR(FIND("@"&amp;LEFT($I163,4)&amp;"@",都道府県4))=FALSE))=FALSE),1001,0),3)</f>
        <v>0</v>
      </c>
      <c r="B163" s="124"/>
      <c r="C163" s="142"/>
      <c r="D163" s="143">
        <v>6</v>
      </c>
      <c r="E163" s="119" t="s">
        <v>112</v>
      </c>
      <c r="I163" s="62"/>
      <c r="J163" s="62"/>
      <c r="K163" s="62"/>
      <c r="L163" s="62"/>
      <c r="M163" s="62"/>
      <c r="N163" s="62"/>
      <c r="O163" s="62"/>
      <c r="P163" s="62"/>
      <c r="Q163" s="63"/>
      <c r="R163" s="62"/>
      <c r="S163" s="62"/>
      <c r="T163" s="62"/>
      <c r="U163" s="62"/>
      <c r="V163" s="62"/>
      <c r="W163" s="62"/>
      <c r="X163" s="62"/>
      <c r="Y163" s="62"/>
      <c r="Z163" s="147"/>
    </row>
    <row r="164" spans="1:27" ht="20.100000000000001" customHeight="1" x14ac:dyDescent="0.15">
      <c r="A164" s="124"/>
      <c r="B164" s="124"/>
      <c r="C164" s="142"/>
      <c r="D164" s="143"/>
      <c r="E164" s="148"/>
      <c r="F164" s="148"/>
      <c r="G164" s="148"/>
      <c r="H164" s="148"/>
      <c r="I164" s="145"/>
      <c r="J164" s="150" t="s">
        <v>9</v>
      </c>
      <c r="K164" s="149"/>
      <c r="L164" s="149"/>
      <c r="M164" s="149"/>
      <c r="N164" s="149"/>
      <c r="O164" s="149"/>
      <c r="P164" s="149"/>
      <c r="Q164" s="149"/>
      <c r="R164" s="149"/>
      <c r="S164" s="149"/>
      <c r="T164" s="149"/>
      <c r="U164" s="149"/>
      <c r="V164" s="149"/>
      <c r="W164" s="149"/>
      <c r="X164" s="149"/>
      <c r="Y164" s="149"/>
      <c r="Z164" s="147"/>
    </row>
    <row r="165" spans="1:27" ht="20.100000000000001" customHeight="1" x14ac:dyDescent="0.15">
      <c r="A165" s="124">
        <f>IFERROR(IF(AND($I153="する",NOT(AND(TRIM($I165)&lt;&gt;"",ISNUMBER(VALUE(SUBSTITUTE($I165,"-",""))),IFERROR(SEARCH("-",$I165),0)&gt;0))),1001,0),3)</f>
        <v>0</v>
      </c>
      <c r="B165" s="124"/>
      <c r="C165" s="142"/>
      <c r="D165" s="143">
        <v>7</v>
      </c>
      <c r="E165" s="119" t="s">
        <v>3</v>
      </c>
      <c r="I165" s="44"/>
      <c r="J165" s="44"/>
      <c r="K165" s="44"/>
      <c r="L165" s="44"/>
      <c r="M165" s="44"/>
      <c r="Y165" s="149"/>
      <c r="Z165" s="147"/>
    </row>
    <row r="166" spans="1:27" ht="20.100000000000001" customHeight="1" x14ac:dyDescent="0.15">
      <c r="A166" s="124"/>
      <c r="B166" s="124"/>
      <c r="C166" s="151"/>
      <c r="D166" s="148"/>
      <c r="E166" s="148"/>
      <c r="F166" s="148"/>
      <c r="G166" s="148"/>
      <c r="H166" s="148"/>
      <c r="I166" s="145"/>
      <c r="J166" s="150" t="s">
        <v>149</v>
      </c>
      <c r="K166" s="149"/>
      <c r="L166" s="149"/>
      <c r="M166" s="149"/>
      <c r="N166" s="149"/>
      <c r="O166" s="149"/>
      <c r="P166" s="149"/>
      <c r="Q166" s="149"/>
      <c r="R166" s="149"/>
      <c r="S166" s="149"/>
      <c r="T166" s="149"/>
      <c r="U166" s="149"/>
      <c r="V166" s="149"/>
      <c r="W166" s="149"/>
      <c r="X166" s="149"/>
      <c r="Y166" s="149"/>
      <c r="Z166" s="147"/>
    </row>
    <row r="167" spans="1:27" ht="20.100000000000001" customHeight="1" x14ac:dyDescent="0.15">
      <c r="A167" s="124">
        <f>IFERROR(IF(AND($I153="する",AND(TRIM($I167)&lt;&gt;"",NOT(AND(ISNUMBER(VALUE(SUBSTITUTE($I167,"-",""))),IFERROR(SEARCH("-",$I167),0)&gt;0)))),1001,0),3)</f>
        <v>0</v>
      </c>
      <c r="B167" s="124"/>
      <c r="C167" s="142"/>
      <c r="D167" s="143">
        <v>8</v>
      </c>
      <c r="E167" s="119" t="s">
        <v>4</v>
      </c>
      <c r="I167" s="44"/>
      <c r="J167" s="44"/>
      <c r="K167" s="44"/>
      <c r="L167" s="44"/>
      <c r="M167" s="44"/>
      <c r="N167" s="149"/>
      <c r="O167" s="149"/>
      <c r="P167" s="149"/>
      <c r="Q167" s="149"/>
      <c r="R167" s="149"/>
      <c r="S167" s="149"/>
      <c r="T167" s="149"/>
      <c r="U167" s="149"/>
      <c r="V167" s="149"/>
      <c r="W167" s="149"/>
      <c r="X167" s="149"/>
      <c r="Y167" s="149"/>
      <c r="Z167" s="147"/>
    </row>
    <row r="168" spans="1:27" ht="20.100000000000001" customHeight="1" x14ac:dyDescent="0.15">
      <c r="A168" s="124"/>
      <c r="B168" s="124"/>
      <c r="C168" s="151"/>
      <c r="D168" s="148"/>
      <c r="E168" s="148"/>
      <c r="F168" s="148"/>
      <c r="G168" s="148"/>
      <c r="H168" s="148"/>
      <c r="I168" s="145"/>
      <c r="J168" s="150" t="s">
        <v>149</v>
      </c>
      <c r="K168" s="149"/>
      <c r="L168" s="149"/>
      <c r="M168" s="149"/>
      <c r="N168" s="149"/>
      <c r="O168" s="149"/>
      <c r="P168" s="149"/>
      <c r="Q168" s="149"/>
      <c r="R168" s="149"/>
      <c r="S168" s="149"/>
      <c r="T168" s="149"/>
      <c r="U168" s="149"/>
      <c r="V168" s="149"/>
      <c r="W168" s="149"/>
      <c r="X168" s="149"/>
      <c r="Y168" s="149"/>
      <c r="Z168" s="147"/>
    </row>
    <row r="169" spans="1:27" ht="20.100000000000001" customHeight="1" x14ac:dyDescent="0.15">
      <c r="A169" s="124">
        <f>IFERROR(IF(AND($I153="する",AND(TRIM($I169)&lt;&gt;"", NOT(IFERROR(SEARCH("@",$I169),0)&gt;0))),1001,0),3)</f>
        <v>0</v>
      </c>
      <c r="B169" s="124"/>
      <c r="C169" s="142"/>
      <c r="D169" s="143">
        <v>9</v>
      </c>
      <c r="E169" s="119" t="s">
        <v>113</v>
      </c>
      <c r="I169" s="44"/>
      <c r="J169" s="44"/>
      <c r="K169" s="44"/>
      <c r="L169" s="44"/>
      <c r="M169" s="44"/>
      <c r="N169" s="44"/>
      <c r="O169" s="44"/>
      <c r="P169" s="44"/>
      <c r="Q169" s="70"/>
      <c r="R169" s="44"/>
      <c r="S169" s="44"/>
      <c r="T169" s="44"/>
      <c r="U169" s="44"/>
      <c r="V169" s="44"/>
      <c r="W169" s="44"/>
      <c r="X169" s="44"/>
      <c r="Y169" s="44"/>
      <c r="Z169" s="147"/>
    </row>
    <row r="170" spans="1:27" ht="20.100000000000001" customHeight="1" x14ac:dyDescent="0.15">
      <c r="A170" s="124"/>
      <c r="B170" s="124"/>
      <c r="C170" s="151"/>
      <c r="D170" s="148"/>
      <c r="E170" s="148"/>
      <c r="F170" s="148"/>
      <c r="G170" s="148"/>
      <c r="H170" s="148"/>
      <c r="I170" s="145"/>
      <c r="J170" s="172" t="s">
        <v>172</v>
      </c>
      <c r="K170" s="173"/>
      <c r="L170" s="149"/>
      <c r="M170" s="149"/>
      <c r="N170" s="149"/>
      <c r="O170" s="149"/>
      <c r="P170" s="149"/>
      <c r="Q170" s="174"/>
      <c r="R170" s="149"/>
      <c r="S170" s="149"/>
      <c r="T170" s="149"/>
      <c r="U170" s="149"/>
      <c r="V170" s="149"/>
      <c r="W170" s="149"/>
      <c r="X170" s="149"/>
      <c r="Y170" s="149"/>
      <c r="Z170" s="147"/>
    </row>
    <row r="171" spans="1:27" ht="20.100000000000001" customHeight="1" x14ac:dyDescent="0.15">
      <c r="A171" s="124"/>
      <c r="B171" s="124"/>
      <c r="C171" s="161"/>
      <c r="D171" s="162"/>
      <c r="E171" s="162"/>
      <c r="F171" s="162"/>
      <c r="G171" s="162"/>
      <c r="H171" s="162"/>
      <c r="I171" s="163"/>
      <c r="J171" s="163"/>
      <c r="K171" s="164"/>
      <c r="L171" s="163"/>
      <c r="M171" s="163"/>
      <c r="N171" s="163"/>
      <c r="O171" s="163"/>
      <c r="P171" s="163"/>
      <c r="Q171" s="163"/>
      <c r="R171" s="163"/>
      <c r="S171" s="163"/>
      <c r="T171" s="163"/>
      <c r="U171" s="163"/>
      <c r="V171" s="163"/>
      <c r="W171" s="163"/>
      <c r="X171" s="163"/>
      <c r="Y171" s="193"/>
      <c r="Z171" s="165"/>
      <c r="AA171" s="180"/>
    </row>
    <row r="172" spans="1:27" ht="20.100000000000001" customHeight="1" x14ac:dyDescent="0.15">
      <c r="A172" s="124"/>
      <c r="B172" s="124"/>
      <c r="C172" s="148"/>
      <c r="D172" s="148"/>
      <c r="E172" s="148"/>
      <c r="F172" s="148"/>
      <c r="G172" s="148"/>
      <c r="H172" s="148"/>
      <c r="I172" s="167"/>
      <c r="J172" s="167"/>
      <c r="K172" s="167"/>
      <c r="L172" s="167"/>
      <c r="M172" s="167"/>
      <c r="N172" s="167"/>
      <c r="O172" s="167"/>
      <c r="P172" s="167"/>
      <c r="Q172" s="167"/>
      <c r="R172" s="167"/>
      <c r="S172" s="167"/>
      <c r="T172" s="167"/>
      <c r="U172" s="167"/>
      <c r="V172" s="167"/>
      <c r="W172" s="167"/>
      <c r="X172" s="167"/>
      <c r="Y172" s="194"/>
      <c r="Z172" s="148"/>
      <c r="AA172" s="180"/>
    </row>
    <row r="173" spans="1:27" ht="20.100000000000001" customHeight="1" x14ac:dyDescent="0.15">
      <c r="A173" s="124"/>
      <c r="B173" s="124"/>
      <c r="C173" s="148"/>
      <c r="D173" s="148"/>
      <c r="E173" s="148"/>
      <c r="F173" s="148"/>
      <c r="G173" s="148"/>
      <c r="H173" s="148"/>
      <c r="I173" s="148"/>
      <c r="J173" s="167"/>
      <c r="K173" s="179"/>
      <c r="L173" s="148"/>
      <c r="M173" s="148"/>
      <c r="N173" s="148"/>
      <c r="O173" s="148"/>
      <c r="P173" s="148"/>
      <c r="Q173" s="148"/>
      <c r="R173" s="148"/>
      <c r="S173" s="148"/>
      <c r="T173" s="148"/>
      <c r="U173" s="148"/>
      <c r="V173" s="148"/>
      <c r="W173" s="148"/>
      <c r="X173" s="148"/>
      <c r="Y173" s="148"/>
      <c r="Z173" s="148"/>
    </row>
    <row r="174" spans="1:27" ht="20.100000000000001" customHeight="1" x14ac:dyDescent="0.15">
      <c r="A174" s="124"/>
      <c r="B174" s="124"/>
      <c r="C174" s="135" t="s">
        <v>15</v>
      </c>
      <c r="D174" s="136"/>
      <c r="E174" s="136"/>
      <c r="F174" s="136"/>
      <c r="G174" s="136"/>
      <c r="H174" s="137"/>
      <c r="I174" s="195"/>
      <c r="J174" s="196"/>
      <c r="K174" s="196"/>
      <c r="L174" s="196"/>
    </row>
    <row r="175" spans="1:27" ht="20.100000000000001" customHeight="1" x14ac:dyDescent="0.15">
      <c r="A175" s="124"/>
      <c r="B175" s="124"/>
      <c r="C175" s="138"/>
      <c r="D175" s="169"/>
      <c r="E175" s="169"/>
      <c r="F175" s="169"/>
      <c r="G175" s="169"/>
      <c r="H175" s="169"/>
      <c r="I175" s="169"/>
      <c r="J175" s="169"/>
      <c r="K175" s="169"/>
      <c r="L175" s="169"/>
      <c r="M175" s="140"/>
      <c r="N175" s="140"/>
      <c r="O175" s="140"/>
      <c r="P175" s="140"/>
      <c r="Q175" s="197"/>
      <c r="R175" s="140"/>
      <c r="S175" s="140"/>
      <c r="T175" s="140"/>
      <c r="U175" s="140"/>
      <c r="V175" s="140"/>
      <c r="W175" s="140"/>
      <c r="X175" s="140"/>
      <c r="Y175" s="197"/>
      <c r="Z175" s="198"/>
    </row>
    <row r="176" spans="1:27" ht="20.100000000000001" customHeight="1" x14ac:dyDescent="0.15">
      <c r="A176" s="124">
        <f>IFERROR(IF(TRIM($I176)="",1001,0),3)</f>
        <v>1001</v>
      </c>
      <c r="B176" s="124"/>
      <c r="C176" s="142"/>
      <c r="D176" s="143">
        <v>1</v>
      </c>
      <c r="E176" s="119" t="s">
        <v>180</v>
      </c>
      <c r="I176" s="44"/>
      <c r="J176" s="45"/>
      <c r="K176" s="45"/>
      <c r="L176" s="45"/>
      <c r="M176" s="45"/>
      <c r="N176" s="148"/>
      <c r="O176" s="148"/>
      <c r="P176" s="148"/>
      <c r="Q176" s="148"/>
      <c r="R176" s="148"/>
      <c r="S176" s="148"/>
      <c r="T176" s="148"/>
      <c r="U176" s="148"/>
      <c r="V176" s="148"/>
      <c r="W176" s="148"/>
      <c r="X176" s="148"/>
      <c r="Y176" s="148"/>
      <c r="Z176" s="147"/>
    </row>
    <row r="177" spans="1:27" ht="19.899999999999999" customHeight="1" x14ac:dyDescent="0.15">
      <c r="A177" s="124"/>
      <c r="B177" s="124"/>
      <c r="C177" s="151"/>
      <c r="D177" s="148"/>
      <c r="E177" s="148"/>
      <c r="F177" s="148"/>
      <c r="G177" s="148"/>
      <c r="H177" s="148"/>
      <c r="I177" s="145"/>
      <c r="J177" s="150" t="s">
        <v>181</v>
      </c>
      <c r="K177" s="150"/>
      <c r="L177" s="150"/>
      <c r="M177" s="150"/>
      <c r="N177" s="150"/>
      <c r="O177" s="150"/>
      <c r="P177" s="150"/>
      <c r="Q177" s="150"/>
      <c r="R177" s="150"/>
      <c r="S177" s="150"/>
      <c r="T177" s="150"/>
      <c r="U177" s="150"/>
      <c r="V177" s="150"/>
      <c r="W177" s="150"/>
      <c r="X177" s="150"/>
      <c r="Y177" s="150"/>
      <c r="Z177" s="147"/>
    </row>
    <row r="178" spans="1:27" ht="20.100000000000001" customHeight="1" x14ac:dyDescent="0.15">
      <c r="A178" s="124">
        <f>IFERROR(IF(TRIM($I178)="",1001,0),3)</f>
        <v>1001</v>
      </c>
      <c r="B178" s="124"/>
      <c r="C178" s="142"/>
      <c r="D178" s="143">
        <f>D176+1</f>
        <v>2</v>
      </c>
      <c r="E178" s="148" t="s">
        <v>187</v>
      </c>
      <c r="F178" s="139"/>
      <c r="G178" s="139"/>
      <c r="H178" s="139"/>
      <c r="I178" s="77"/>
      <c r="J178" s="112"/>
      <c r="K178" s="112"/>
      <c r="L178" s="112"/>
      <c r="M178" s="112"/>
      <c r="N178" s="119" t="s">
        <v>185</v>
      </c>
      <c r="Y178" s="148"/>
      <c r="Z178" s="191"/>
    </row>
    <row r="179" spans="1:27" ht="20.100000000000001" customHeight="1" x14ac:dyDescent="0.15">
      <c r="A179" s="124"/>
      <c r="B179" s="124"/>
      <c r="C179" s="142"/>
      <c r="D179" s="143"/>
      <c r="E179" s="148"/>
      <c r="F179" s="139"/>
      <c r="G179" s="139"/>
      <c r="H179" s="139"/>
      <c r="I179" s="199"/>
      <c r="J179" s="200" t="s">
        <v>186</v>
      </c>
      <c r="K179" s="201"/>
      <c r="L179" s="201"/>
      <c r="M179" s="201"/>
      <c r="Y179" s="148"/>
      <c r="Z179" s="191"/>
    </row>
    <row r="180" spans="1:27" ht="20.100000000000001" customHeight="1" x14ac:dyDescent="0.15">
      <c r="A180" s="124"/>
      <c r="B180" s="124"/>
      <c r="C180" s="138"/>
      <c r="D180" s="143">
        <f>D178+1</f>
        <v>3</v>
      </c>
      <c r="E180" s="202" t="s">
        <v>184</v>
      </c>
      <c r="F180" s="203"/>
      <c r="G180" s="139"/>
      <c r="H180" s="139"/>
      <c r="I180" s="204"/>
      <c r="J180" s="205"/>
      <c r="K180" s="205"/>
      <c r="L180" s="205"/>
      <c r="M180" s="205"/>
      <c r="N180" s="148" t="s">
        <v>188</v>
      </c>
      <c r="O180" s="206" t="s">
        <v>314</v>
      </c>
      <c r="P180" s="207"/>
      <c r="Q180" s="207"/>
      <c r="R180" s="148"/>
      <c r="S180" s="148"/>
      <c r="T180" s="148"/>
      <c r="U180" s="148"/>
      <c r="V180" s="208"/>
      <c r="W180" s="148"/>
      <c r="X180" s="148"/>
      <c r="Y180" s="148"/>
      <c r="Z180" s="147"/>
      <c r="AA180" s="148"/>
    </row>
    <row r="181" spans="1:27" ht="20.100000000000001" customHeight="1" x14ac:dyDescent="0.15">
      <c r="A181" s="124"/>
      <c r="B181" s="124"/>
      <c r="C181" s="138"/>
      <c r="D181" s="143"/>
      <c r="E181" s="179"/>
      <c r="F181" s="139"/>
      <c r="G181" s="139"/>
      <c r="H181" s="139"/>
      <c r="I181" s="209"/>
      <c r="J181" s="210" t="s">
        <v>186</v>
      </c>
      <c r="K181" s="209"/>
      <c r="L181" s="209"/>
      <c r="M181" s="209"/>
      <c r="N181" s="211"/>
      <c r="O181" s="207"/>
      <c r="P181" s="207"/>
      <c r="Q181" s="207"/>
      <c r="R181" s="209"/>
      <c r="S181" s="209"/>
      <c r="T181" s="209"/>
      <c r="U181" s="209"/>
      <c r="V181" s="211"/>
      <c r="W181" s="209"/>
      <c r="X181" s="209"/>
      <c r="Y181" s="209"/>
      <c r="Z181" s="212"/>
      <c r="AA181" s="209"/>
    </row>
    <row r="182" spans="1:27" ht="20.100000000000001" customHeight="1" x14ac:dyDescent="0.15">
      <c r="A182" s="124">
        <f>IFERROR(IF(TRIM($I182)="",1001,0),3)</f>
        <v>1001</v>
      </c>
      <c r="B182" s="124"/>
      <c r="C182" s="142"/>
      <c r="D182" s="143">
        <f>D180+1</f>
        <v>4</v>
      </c>
      <c r="E182" s="119" t="s">
        <v>6</v>
      </c>
      <c r="I182" s="77"/>
      <c r="J182" s="77"/>
      <c r="K182" s="77"/>
      <c r="L182" s="77"/>
      <c r="M182" s="77"/>
      <c r="N182" s="148" t="s">
        <v>7</v>
      </c>
      <c r="O182" s="148"/>
      <c r="P182" s="148"/>
      <c r="Q182" s="148"/>
      <c r="R182" s="148"/>
      <c r="S182" s="148"/>
      <c r="T182" s="148"/>
      <c r="U182" s="148"/>
      <c r="V182" s="148"/>
      <c r="W182" s="148"/>
      <c r="X182" s="148"/>
      <c r="Y182" s="148"/>
      <c r="Z182" s="147"/>
    </row>
    <row r="183" spans="1:27" ht="20.100000000000001" customHeight="1" x14ac:dyDescent="0.15">
      <c r="A183" s="124"/>
      <c r="B183" s="124"/>
      <c r="C183" s="151"/>
      <c r="D183" s="148"/>
      <c r="E183" s="148"/>
      <c r="F183" s="148"/>
      <c r="G183" s="148"/>
      <c r="H183" s="148"/>
      <c r="I183" s="145"/>
      <c r="J183" s="150" t="s">
        <v>166</v>
      </c>
      <c r="K183" s="150"/>
      <c r="L183" s="150"/>
      <c r="M183" s="150"/>
      <c r="N183" s="150"/>
      <c r="O183" s="150"/>
      <c r="P183" s="150"/>
      <c r="Q183" s="150"/>
      <c r="R183" s="150"/>
      <c r="S183" s="150"/>
      <c r="T183" s="150"/>
      <c r="U183" s="150"/>
      <c r="V183" s="150"/>
      <c r="W183" s="150"/>
      <c r="X183" s="150"/>
      <c r="Y183" s="150"/>
      <c r="Z183" s="147"/>
    </row>
    <row r="184" spans="1:27" ht="20.100000000000001" customHeight="1" x14ac:dyDescent="0.15">
      <c r="A184" s="124"/>
      <c r="B184" s="124"/>
      <c r="C184" s="142"/>
      <c r="D184" s="143">
        <f>D182+1</f>
        <v>5</v>
      </c>
      <c r="E184" s="119" t="s">
        <v>291</v>
      </c>
      <c r="I184" s="77"/>
      <c r="J184" s="77"/>
      <c r="K184" s="77"/>
      <c r="L184" s="77"/>
      <c r="M184" s="77"/>
      <c r="N184" s="148" t="s">
        <v>7</v>
      </c>
      <c r="O184" s="77"/>
      <c r="P184" s="78"/>
      <c r="Q184" s="78"/>
      <c r="R184" s="148" t="s">
        <v>292</v>
      </c>
      <c r="S184" s="148"/>
      <c r="T184" s="148"/>
      <c r="U184" s="148"/>
      <c r="V184" s="148"/>
      <c r="W184" s="148"/>
      <c r="X184" s="148"/>
      <c r="Y184" s="148"/>
      <c r="Z184" s="147"/>
    </row>
    <row r="185" spans="1:27" ht="20.100000000000001" customHeight="1" x14ac:dyDescent="0.15">
      <c r="A185" s="124"/>
      <c r="B185" s="124"/>
      <c r="C185" s="151"/>
      <c r="D185" s="148"/>
      <c r="E185" s="148"/>
      <c r="F185" s="148"/>
      <c r="G185" s="148"/>
      <c r="H185" s="148"/>
      <c r="I185" s="145"/>
      <c r="J185" s="150" t="s">
        <v>293</v>
      </c>
      <c r="K185" s="150"/>
      <c r="L185" s="150"/>
      <c r="M185" s="150"/>
      <c r="N185" s="150"/>
      <c r="O185" s="150"/>
      <c r="P185" s="150"/>
      <c r="Q185" s="150"/>
      <c r="R185" s="150"/>
      <c r="S185" s="150"/>
      <c r="T185" s="150"/>
      <c r="U185" s="150"/>
      <c r="V185" s="150"/>
      <c r="W185" s="150"/>
      <c r="X185" s="150"/>
      <c r="Y185" s="150"/>
      <c r="Z185" s="147"/>
    </row>
    <row r="186" spans="1:27" ht="20.100000000000001" customHeight="1" x14ac:dyDescent="0.15">
      <c r="A186" s="124"/>
      <c r="B186" s="124"/>
      <c r="C186" s="142"/>
      <c r="D186" s="143">
        <f>D184+1</f>
        <v>6</v>
      </c>
      <c r="E186" s="119" t="s">
        <v>294</v>
      </c>
      <c r="I186" s="66"/>
      <c r="J186" s="45"/>
      <c r="K186" s="45"/>
      <c r="L186" s="45"/>
      <c r="M186" s="45"/>
      <c r="N186" s="148"/>
      <c r="O186" s="148"/>
      <c r="P186" s="148"/>
      <c r="Q186" s="148"/>
      <c r="R186" s="148"/>
      <c r="S186" s="148"/>
      <c r="T186" s="148"/>
      <c r="U186" s="148"/>
      <c r="V186" s="148"/>
      <c r="W186" s="148"/>
      <c r="X186" s="148"/>
      <c r="Y186" s="148"/>
      <c r="Z186" s="147"/>
    </row>
    <row r="187" spans="1:27" ht="20.100000000000001" customHeight="1" x14ac:dyDescent="0.15">
      <c r="A187" s="124"/>
      <c r="B187" s="124"/>
      <c r="C187" s="151"/>
      <c r="D187" s="148"/>
      <c r="E187" s="148"/>
      <c r="F187" s="148"/>
      <c r="G187" s="148"/>
      <c r="H187" s="148"/>
      <c r="I187" s="145"/>
      <c r="J187" s="150" t="str">
        <f>日付例&amp;"　年月日を入力してください。個人の場合や設立日が1900/3/31以前の場合は、入力不要です。"</f>
        <v>例)2024/4/1、R6/4/1　年月日を入力してください。個人の場合や設立日が1900/3/31以前の場合は、入力不要です。</v>
      </c>
      <c r="K187" s="149"/>
      <c r="L187" s="149"/>
      <c r="M187" s="149"/>
      <c r="N187" s="149"/>
      <c r="O187" s="149"/>
      <c r="P187" s="149"/>
      <c r="Q187" s="149"/>
      <c r="R187" s="149"/>
      <c r="S187" s="149"/>
      <c r="T187" s="149"/>
      <c r="U187" s="149"/>
      <c r="V187" s="149"/>
      <c r="W187" s="149"/>
      <c r="X187" s="149"/>
      <c r="Y187" s="149"/>
      <c r="Z187" s="147"/>
    </row>
    <row r="188" spans="1:27" ht="20.100000000000001" customHeight="1" x14ac:dyDescent="0.15">
      <c r="A188" s="124">
        <f>IFERROR(IF(TRIM($I188)="",1001,0),3)</f>
        <v>1001</v>
      </c>
      <c r="B188" s="124"/>
      <c r="C188" s="151"/>
      <c r="D188" s="143">
        <f>D186+1</f>
        <v>7</v>
      </c>
      <c r="E188" s="119" t="s">
        <v>189</v>
      </c>
      <c r="F188" s="148"/>
      <c r="G188" s="148"/>
      <c r="H188" s="148"/>
      <c r="I188" s="44"/>
      <c r="J188" s="45"/>
      <c r="K188" s="45"/>
      <c r="L188" s="45"/>
      <c r="M188" s="45"/>
      <c r="N188" s="194"/>
      <c r="O188" s="167"/>
      <c r="P188" s="188"/>
      <c r="Q188" s="188"/>
      <c r="R188" s="188"/>
      <c r="S188" s="194"/>
      <c r="T188" s="194"/>
      <c r="U188" s="194"/>
      <c r="V188" s="194"/>
      <c r="W188" s="194"/>
      <c r="X188" s="194"/>
      <c r="Y188" s="167"/>
      <c r="Z188" s="147"/>
    </row>
    <row r="189" spans="1:27" ht="20.100000000000001" customHeight="1" x14ac:dyDescent="0.15">
      <c r="A189" s="124"/>
      <c r="B189" s="124"/>
      <c r="C189" s="151"/>
      <c r="D189" s="148"/>
      <c r="E189" s="148"/>
      <c r="F189" s="148"/>
      <c r="G189" s="148"/>
      <c r="H189" s="148"/>
      <c r="I189" s="148"/>
      <c r="J189" s="213" t="s">
        <v>72</v>
      </c>
      <c r="K189" s="167"/>
      <c r="L189" s="214"/>
      <c r="M189" s="214"/>
      <c r="N189" s="194"/>
      <c r="O189" s="167"/>
      <c r="P189" s="188"/>
      <c r="Q189" s="188"/>
      <c r="R189" s="188"/>
      <c r="S189" s="194"/>
      <c r="T189" s="194"/>
      <c r="U189" s="194"/>
      <c r="V189" s="194"/>
      <c r="W189" s="194"/>
      <c r="X189" s="194"/>
      <c r="Y189" s="167"/>
      <c r="Z189" s="147"/>
    </row>
    <row r="190" spans="1:27" ht="20.100000000000001" customHeight="1" x14ac:dyDescent="0.15">
      <c r="A190" s="124">
        <f>IFERROR(IF(TRIM($I190)="",1001,0),3)</f>
        <v>1001</v>
      </c>
      <c r="B190" s="124"/>
      <c r="C190" s="151"/>
      <c r="D190" s="143">
        <f>D188+1</f>
        <v>8</v>
      </c>
      <c r="E190" s="119" t="s">
        <v>190</v>
      </c>
      <c r="F190" s="148"/>
      <c r="G190" s="148"/>
      <c r="H190" s="148"/>
      <c r="I190" s="44"/>
      <c r="J190" s="45"/>
      <c r="K190" s="45"/>
      <c r="L190" s="45"/>
      <c r="M190" s="45"/>
      <c r="N190" s="194"/>
      <c r="O190" s="167"/>
      <c r="P190" s="188"/>
      <c r="Q190" s="188"/>
      <c r="R190" s="188"/>
      <c r="S190" s="194"/>
      <c r="T190" s="194"/>
      <c r="U190" s="194"/>
      <c r="V190" s="194"/>
      <c r="W190" s="194"/>
      <c r="X190" s="194"/>
      <c r="Y190" s="167"/>
      <c r="Z190" s="147"/>
    </row>
    <row r="191" spans="1:27" ht="20.100000000000001" customHeight="1" x14ac:dyDescent="0.15">
      <c r="A191" s="124"/>
      <c r="B191" s="124"/>
      <c r="C191" s="151"/>
      <c r="D191" s="148"/>
      <c r="E191" s="148"/>
      <c r="F191" s="148"/>
      <c r="G191" s="148"/>
      <c r="H191" s="148"/>
      <c r="I191" s="148"/>
      <c r="J191" s="213" t="s">
        <v>72</v>
      </c>
      <c r="K191" s="167"/>
      <c r="L191" s="214"/>
      <c r="M191" s="214"/>
      <c r="N191" s="194"/>
      <c r="O191" s="167"/>
      <c r="P191" s="188"/>
      <c r="Q191" s="188"/>
      <c r="R191" s="188"/>
      <c r="S191" s="194"/>
      <c r="T191" s="194"/>
      <c r="U191" s="194"/>
      <c r="V191" s="194"/>
      <c r="W191" s="194"/>
      <c r="X191" s="194"/>
      <c r="Y191" s="167"/>
      <c r="Z191" s="147"/>
    </row>
    <row r="192" spans="1:27" ht="20.100000000000001" customHeight="1" x14ac:dyDescent="0.15">
      <c r="A192" s="124">
        <f>IFERROR(IF(TRIM($I192)="",1001,0),3)</f>
        <v>1001</v>
      </c>
      <c r="B192" s="124"/>
      <c r="C192" s="151"/>
      <c r="D192" s="143">
        <f>D190+1</f>
        <v>9</v>
      </c>
      <c r="E192" s="119" t="s">
        <v>191</v>
      </c>
      <c r="F192" s="148"/>
      <c r="G192" s="148"/>
      <c r="H192" s="148"/>
      <c r="I192" s="44"/>
      <c r="J192" s="45"/>
      <c r="K192" s="45"/>
      <c r="L192" s="45"/>
      <c r="M192" s="45"/>
      <c r="N192" s="194"/>
      <c r="O192" s="167"/>
      <c r="P192" s="188"/>
      <c r="Q192" s="188"/>
      <c r="R192" s="188"/>
      <c r="S192" s="194"/>
      <c r="T192" s="194"/>
      <c r="U192" s="194"/>
      <c r="V192" s="194"/>
      <c r="W192" s="194"/>
      <c r="X192" s="194"/>
      <c r="Y192" s="167"/>
      <c r="Z192" s="147"/>
    </row>
    <row r="193" spans="1:26" ht="20.100000000000001" customHeight="1" x14ac:dyDescent="0.15">
      <c r="A193" s="124"/>
      <c r="B193" s="124"/>
      <c r="C193" s="151"/>
      <c r="D193" s="148"/>
      <c r="E193" s="148"/>
      <c r="F193" s="148"/>
      <c r="G193" s="148"/>
      <c r="H193" s="148"/>
      <c r="I193" s="148"/>
      <c r="J193" s="213" t="s">
        <v>72</v>
      </c>
      <c r="K193" s="167"/>
      <c r="L193" s="214"/>
      <c r="M193" s="214"/>
      <c r="N193" s="194"/>
      <c r="O193" s="167"/>
      <c r="P193" s="188"/>
      <c r="Q193" s="188"/>
      <c r="R193" s="188"/>
      <c r="S193" s="194"/>
      <c r="T193" s="194"/>
      <c r="U193" s="194"/>
      <c r="V193" s="194"/>
      <c r="W193" s="194"/>
      <c r="X193" s="194"/>
      <c r="Y193" s="167"/>
      <c r="Z193" s="147"/>
    </row>
    <row r="194" spans="1:26" ht="20.100000000000001" customHeight="1" x14ac:dyDescent="0.15">
      <c r="A194" s="124">
        <f>IFERROR(IF(TRIM($I194)="",1001,0),3)</f>
        <v>1001</v>
      </c>
      <c r="B194" s="124"/>
      <c r="C194" s="151"/>
      <c r="D194" s="143">
        <f>D192+1</f>
        <v>10</v>
      </c>
      <c r="E194" s="119" t="s">
        <v>192</v>
      </c>
      <c r="F194" s="148"/>
      <c r="G194" s="148"/>
      <c r="H194" s="148"/>
      <c r="I194" s="44"/>
      <c r="J194" s="45"/>
      <c r="K194" s="45"/>
      <c r="L194" s="45"/>
      <c r="M194" s="45"/>
      <c r="N194" s="194"/>
      <c r="O194" s="167"/>
      <c r="P194" s="188"/>
      <c r="Q194" s="188"/>
      <c r="R194" s="188"/>
      <c r="S194" s="194"/>
      <c r="T194" s="194"/>
      <c r="U194" s="194"/>
      <c r="V194" s="194"/>
      <c r="W194" s="194"/>
      <c r="X194" s="194"/>
      <c r="Y194" s="167"/>
      <c r="Z194" s="147"/>
    </row>
    <row r="195" spans="1:26" ht="20.100000000000001" customHeight="1" x14ac:dyDescent="0.15">
      <c r="A195" s="124"/>
      <c r="B195" s="124"/>
      <c r="C195" s="151"/>
      <c r="D195" s="148"/>
      <c r="E195" s="171" t="s">
        <v>193</v>
      </c>
      <c r="F195" s="148"/>
      <c r="G195" s="148"/>
      <c r="H195" s="148"/>
      <c r="I195" s="148"/>
      <c r="J195" s="213" t="s">
        <v>72</v>
      </c>
      <c r="K195" s="167"/>
      <c r="L195" s="214"/>
      <c r="M195" s="214"/>
      <c r="N195" s="194"/>
      <c r="O195" s="167"/>
      <c r="P195" s="188"/>
      <c r="Q195" s="188"/>
      <c r="R195" s="188"/>
      <c r="S195" s="194"/>
      <c r="T195" s="194"/>
      <c r="U195" s="194"/>
      <c r="V195" s="194"/>
      <c r="W195" s="194"/>
      <c r="X195" s="194"/>
      <c r="Y195" s="167"/>
      <c r="Z195" s="147"/>
    </row>
    <row r="196" spans="1:26" ht="20.100000000000001" customHeight="1" x14ac:dyDescent="0.15">
      <c r="A196" s="124">
        <f>IFERROR(IF(TRIM($I196)="",1001,0),3)</f>
        <v>1001</v>
      </c>
      <c r="B196" s="124"/>
      <c r="C196" s="151"/>
      <c r="D196" s="143">
        <f>D194+1</f>
        <v>11</v>
      </c>
      <c r="E196" s="119" t="s">
        <v>201</v>
      </c>
      <c r="F196" s="148"/>
      <c r="G196" s="148"/>
      <c r="H196" s="148"/>
      <c r="I196" s="44"/>
      <c r="J196" s="45"/>
      <c r="K196" s="45"/>
      <c r="L196" s="45"/>
      <c r="M196" s="45"/>
      <c r="N196" s="194"/>
      <c r="O196" s="167"/>
      <c r="P196" s="188"/>
      <c r="Q196" s="188"/>
      <c r="R196" s="188"/>
      <c r="S196" s="194"/>
      <c r="T196" s="194"/>
      <c r="U196" s="194"/>
      <c r="V196" s="194"/>
      <c r="W196" s="194"/>
      <c r="X196" s="194"/>
      <c r="Y196" s="167"/>
      <c r="Z196" s="147"/>
    </row>
    <row r="197" spans="1:26" ht="20.100000000000001" customHeight="1" x14ac:dyDescent="0.15">
      <c r="A197" s="124"/>
      <c r="B197" s="124"/>
      <c r="C197" s="151"/>
      <c r="D197" s="148"/>
      <c r="E197" s="171" t="s">
        <v>202</v>
      </c>
      <c r="F197" s="148"/>
      <c r="G197" s="148"/>
      <c r="H197" s="148"/>
      <c r="I197" s="148"/>
      <c r="J197" s="213" t="s">
        <v>72</v>
      </c>
      <c r="K197" s="167"/>
      <c r="L197" s="214"/>
      <c r="M197" s="214"/>
      <c r="N197" s="194"/>
      <c r="O197" s="167"/>
      <c r="P197" s="188"/>
      <c r="Q197" s="188"/>
      <c r="R197" s="188"/>
      <c r="S197" s="194"/>
      <c r="T197" s="194"/>
      <c r="U197" s="194"/>
      <c r="V197" s="194"/>
      <c r="W197" s="194"/>
      <c r="X197" s="194"/>
      <c r="Y197" s="167"/>
      <c r="Z197" s="147"/>
    </row>
    <row r="198" spans="1:26" ht="20.100000000000001" customHeight="1" x14ac:dyDescent="0.15">
      <c r="A198" s="124">
        <f>IFERROR(IF(TRIM($I198)="",1001,0),3)</f>
        <v>1001</v>
      </c>
      <c r="B198" s="124"/>
      <c r="C198" s="151"/>
      <c r="D198" s="143">
        <f>D196+1</f>
        <v>12</v>
      </c>
      <c r="E198" s="119" t="s">
        <v>274</v>
      </c>
      <c r="F198" s="148"/>
      <c r="G198" s="148"/>
      <c r="H198" s="148"/>
      <c r="I198" s="44"/>
      <c r="J198" s="45"/>
      <c r="K198" s="45"/>
      <c r="L198" s="45"/>
      <c r="M198" s="45"/>
      <c r="N198" s="194"/>
      <c r="O198" s="167"/>
      <c r="P198" s="188"/>
      <c r="Q198" s="188"/>
      <c r="R198" s="188"/>
      <c r="S198" s="194"/>
      <c r="T198" s="194"/>
      <c r="U198" s="194"/>
      <c r="V198" s="194"/>
      <c r="W198" s="194"/>
      <c r="X198" s="194"/>
      <c r="Y198" s="167"/>
      <c r="Z198" s="147"/>
    </row>
    <row r="199" spans="1:26" ht="20.100000000000001" customHeight="1" x14ac:dyDescent="0.15">
      <c r="A199" s="124"/>
      <c r="B199" s="124"/>
      <c r="C199" s="151"/>
      <c r="D199" s="148"/>
      <c r="E199" s="171" t="s">
        <v>193</v>
      </c>
      <c r="F199" s="148"/>
      <c r="G199" s="148"/>
      <c r="H199" s="148"/>
      <c r="I199" s="148"/>
      <c r="J199" s="213" t="s">
        <v>72</v>
      </c>
      <c r="K199" s="167"/>
      <c r="L199" s="214"/>
      <c r="M199" s="214"/>
      <c r="N199" s="194"/>
      <c r="O199" s="167"/>
      <c r="P199" s="188"/>
      <c r="Q199" s="188"/>
      <c r="R199" s="188"/>
      <c r="S199" s="194"/>
      <c r="T199" s="194"/>
      <c r="U199" s="194"/>
      <c r="V199" s="194"/>
      <c r="W199" s="194"/>
      <c r="X199" s="194"/>
      <c r="Y199" s="167"/>
      <c r="Z199" s="147"/>
    </row>
    <row r="200" spans="1:26" ht="20.100000000000001" customHeight="1" x14ac:dyDescent="0.15">
      <c r="A200" s="215"/>
      <c r="B200" s="124"/>
      <c r="C200" s="138"/>
      <c r="D200" s="143">
        <f>D198+1</f>
        <v>13</v>
      </c>
      <c r="E200" s="216" t="s">
        <v>276</v>
      </c>
      <c r="I200" s="217"/>
      <c r="J200" s="218"/>
      <c r="K200" s="218"/>
      <c r="L200" s="218"/>
      <c r="M200" s="218"/>
      <c r="N200" s="206" t="s">
        <v>314</v>
      </c>
      <c r="O200" s="206"/>
      <c r="P200" s="206"/>
      <c r="Q200" s="206"/>
      <c r="R200" s="206"/>
      <c r="S200" s="206"/>
      <c r="T200" s="206"/>
      <c r="U200" s="206"/>
      <c r="V200" s="148"/>
      <c r="W200" s="148"/>
      <c r="Z200" s="191"/>
    </row>
    <row r="201" spans="1:26" ht="30" customHeight="1" x14ac:dyDescent="0.15">
      <c r="A201" s="215"/>
      <c r="B201" s="124"/>
      <c r="C201" s="138"/>
      <c r="D201" s="219"/>
      <c r="E201" s="220" t="s">
        <v>277</v>
      </c>
      <c r="F201" s="221"/>
      <c r="G201" s="221"/>
      <c r="H201" s="206"/>
      <c r="I201" s="222"/>
      <c r="J201" s="223"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201" s="223"/>
      <c r="L201" s="223"/>
      <c r="M201" s="223"/>
      <c r="N201" s="223"/>
      <c r="O201" s="223"/>
      <c r="P201" s="223"/>
      <c r="Q201" s="223"/>
      <c r="R201" s="223"/>
      <c r="S201" s="223"/>
      <c r="T201" s="223"/>
      <c r="U201" s="223"/>
      <c r="V201" s="223"/>
      <c r="W201" s="223"/>
      <c r="X201" s="223"/>
      <c r="Y201" s="223"/>
      <c r="Z201" s="191"/>
    </row>
    <row r="202" spans="1:26" ht="20.100000000000001" customHeight="1" x14ac:dyDescent="0.15">
      <c r="A202" s="215"/>
      <c r="B202" s="124"/>
      <c r="C202" s="138"/>
      <c r="D202" s="143">
        <f>D200+1</f>
        <v>14</v>
      </c>
      <c r="E202" s="216" t="s">
        <v>278</v>
      </c>
      <c r="I202" s="217"/>
      <c r="J202" s="218"/>
      <c r="K202" s="218"/>
      <c r="L202" s="218"/>
      <c r="M202" s="218"/>
      <c r="N202" s="206" t="s">
        <v>314</v>
      </c>
      <c r="O202" s="206"/>
      <c r="P202" s="179"/>
      <c r="Q202" s="206"/>
      <c r="R202" s="206"/>
      <c r="S202" s="206"/>
      <c r="T202" s="206"/>
      <c r="U202" s="206"/>
      <c r="V202" s="148"/>
      <c r="W202" s="148"/>
      <c r="Z202" s="191"/>
    </row>
    <row r="203" spans="1:26" ht="20.100000000000001" customHeight="1" x14ac:dyDescent="0.15">
      <c r="A203" s="215"/>
      <c r="B203" s="124"/>
      <c r="C203" s="138"/>
      <c r="D203" s="219"/>
      <c r="E203" s="221"/>
      <c r="F203" s="221"/>
      <c r="G203" s="221"/>
      <c r="H203" s="206"/>
      <c r="I203" s="222"/>
      <c r="J203" s="224" t="s">
        <v>279</v>
      </c>
      <c r="K203" s="150"/>
      <c r="L203" s="150"/>
      <c r="M203" s="150"/>
      <c r="N203" s="150"/>
      <c r="O203" s="150"/>
      <c r="P203" s="150"/>
      <c r="Q203" s="150"/>
      <c r="R203" s="150"/>
      <c r="S203" s="150"/>
      <c r="T203" s="150"/>
      <c r="U203" s="150"/>
      <c r="V203" s="149"/>
      <c r="W203" s="149"/>
      <c r="Z203" s="191"/>
    </row>
    <row r="204" spans="1:26" ht="20.100000000000001" customHeight="1" x14ac:dyDescent="0.15">
      <c r="A204" s="124"/>
      <c r="B204" s="124"/>
      <c r="C204" s="142"/>
      <c r="D204" s="143">
        <f>D202+1</f>
        <v>15</v>
      </c>
      <c r="E204" s="148" t="s">
        <v>280</v>
      </c>
      <c r="F204" s="148"/>
      <c r="P204" s="225"/>
      <c r="Q204" s="226"/>
      <c r="R204" s="226"/>
      <c r="S204" s="226"/>
      <c r="T204" s="226"/>
      <c r="U204" s="226"/>
      <c r="V204" s="226"/>
      <c r="W204" s="226"/>
      <c r="X204" s="226"/>
      <c r="Y204" s="226"/>
      <c r="Z204" s="147"/>
    </row>
    <row r="205" spans="1:26" ht="45" customHeight="1" x14ac:dyDescent="0.15">
      <c r="A205" s="124"/>
      <c r="B205" s="124"/>
      <c r="C205" s="142"/>
      <c r="D205" s="143"/>
      <c r="E205" s="227" t="s">
        <v>281</v>
      </c>
      <c r="F205" s="227"/>
      <c r="G205" s="227"/>
      <c r="H205" s="227"/>
      <c r="I205" s="227"/>
      <c r="J205" s="227"/>
      <c r="K205" s="227"/>
      <c r="L205" s="227"/>
      <c r="M205" s="227"/>
      <c r="N205" s="227"/>
      <c r="O205" s="227"/>
      <c r="P205" s="227"/>
      <c r="Q205" s="227"/>
      <c r="R205" s="227"/>
      <c r="S205" s="227"/>
      <c r="T205" s="227"/>
      <c r="U205" s="227"/>
      <c r="V205" s="227"/>
      <c r="W205" s="227"/>
      <c r="X205" s="227"/>
      <c r="Y205" s="227"/>
      <c r="Z205" s="147"/>
    </row>
    <row r="206" spans="1:26" ht="20.100000000000001" customHeight="1" x14ac:dyDescent="0.15">
      <c r="A206" s="124">
        <f>IFERROR(IF(COUNTIF($K207:$K210,"○")&gt;1,1001,0),3)</f>
        <v>0</v>
      </c>
      <c r="B206" s="409"/>
      <c r="C206" s="142"/>
      <c r="D206" s="143"/>
      <c r="E206" s="228" t="s">
        <v>282</v>
      </c>
      <c r="F206" s="229"/>
      <c r="G206" s="229"/>
      <c r="H206" s="229"/>
      <c r="I206" s="229"/>
      <c r="J206" s="230"/>
      <c r="K206" s="231" t="s">
        <v>283</v>
      </c>
      <c r="L206" s="232"/>
      <c r="M206" s="233"/>
      <c r="N206" s="234" t="s">
        <v>284</v>
      </c>
      <c r="O206" s="235"/>
      <c r="P206" s="235"/>
      <c r="Q206" s="235"/>
      <c r="R206" s="235"/>
      <c r="S206" s="235"/>
      <c r="T206" s="235"/>
      <c r="U206" s="235"/>
      <c r="V206" s="236"/>
      <c r="W206" s="237" t="s">
        <v>285</v>
      </c>
      <c r="X206" s="238"/>
      <c r="Y206" s="239"/>
      <c r="Z206" s="147"/>
    </row>
    <row r="207" spans="1:26" ht="20.100000000000001" customHeight="1" x14ac:dyDescent="0.15">
      <c r="A207" s="124"/>
      <c r="B207" s="124"/>
      <c r="C207" s="142"/>
      <c r="D207" s="240"/>
      <c r="E207" s="241" t="s">
        <v>286</v>
      </c>
      <c r="F207" s="242"/>
      <c r="G207" s="242"/>
      <c r="H207" s="242"/>
      <c r="I207" s="242"/>
      <c r="J207" s="243"/>
      <c r="K207" s="103"/>
      <c r="L207" s="104"/>
      <c r="M207" s="105"/>
      <c r="N207" s="244"/>
      <c r="O207" s="245"/>
      <c r="P207" s="245"/>
      <c r="Q207" s="245"/>
      <c r="R207" s="245"/>
      <c r="S207" s="245"/>
      <c r="T207" s="245"/>
      <c r="U207" s="245"/>
      <c r="V207" s="246"/>
      <c r="W207" s="247"/>
      <c r="X207" s="248"/>
      <c r="Y207" s="249"/>
      <c r="Z207" s="147"/>
    </row>
    <row r="208" spans="1:26" ht="20.100000000000001" customHeight="1" x14ac:dyDescent="0.15">
      <c r="A208" s="124">
        <f>IFERROR(IF(AND($K208="○",TRIM($N208)=""),1001,0),3)</f>
        <v>0</v>
      </c>
      <c r="B208" s="124"/>
      <c r="C208" s="142"/>
      <c r="D208" s="240"/>
      <c r="E208" s="250" t="s">
        <v>287</v>
      </c>
      <c r="F208" s="251"/>
      <c r="G208" s="251"/>
      <c r="H208" s="251"/>
      <c r="I208" s="251"/>
      <c r="J208" s="252"/>
      <c r="K208" s="74"/>
      <c r="L208" s="75"/>
      <c r="M208" s="76"/>
      <c r="N208" s="79"/>
      <c r="O208" s="40"/>
      <c r="P208" s="40"/>
      <c r="Q208" s="40"/>
      <c r="R208" s="40"/>
      <c r="S208" s="40"/>
      <c r="T208" s="40"/>
      <c r="U208" s="40"/>
      <c r="V208" s="85"/>
      <c r="W208" s="253"/>
      <c r="X208" s="254"/>
      <c r="Y208" s="255"/>
      <c r="Z208" s="147"/>
    </row>
    <row r="209" spans="1:27" ht="20.100000000000001" customHeight="1" x14ac:dyDescent="0.15">
      <c r="A209" s="124">
        <f>IFERROR(IF(AND($K209="○",TRIM($N209)=""),1001,0),3)</f>
        <v>0</v>
      </c>
      <c r="B209" s="124"/>
      <c r="C209" s="142"/>
      <c r="D209" s="240"/>
      <c r="E209" s="250" t="s">
        <v>288</v>
      </c>
      <c r="F209" s="251"/>
      <c r="G209" s="251"/>
      <c r="H209" s="251"/>
      <c r="I209" s="251"/>
      <c r="J209" s="252"/>
      <c r="K209" s="74"/>
      <c r="L209" s="75"/>
      <c r="M209" s="76"/>
      <c r="N209" s="79"/>
      <c r="O209" s="40"/>
      <c r="P209" s="40"/>
      <c r="Q209" s="40"/>
      <c r="R209" s="40"/>
      <c r="S209" s="40"/>
      <c r="T209" s="40"/>
      <c r="U209" s="40"/>
      <c r="V209" s="85"/>
      <c r="W209" s="256">
        <v>100</v>
      </c>
      <c r="X209" s="257"/>
      <c r="Y209" s="258" t="s">
        <v>289</v>
      </c>
      <c r="Z209" s="147"/>
    </row>
    <row r="210" spans="1:27" ht="20.100000000000001" customHeight="1" x14ac:dyDescent="0.15">
      <c r="A210" s="124">
        <f>IFERROR(IF(AND($K210="○",OR(TRIM($N210)="",TRIM($W210)="")),1001,0),3)</f>
        <v>0</v>
      </c>
      <c r="B210" s="124"/>
      <c r="C210" s="142"/>
      <c r="D210" s="240"/>
      <c r="E210" s="259" t="s">
        <v>290</v>
      </c>
      <c r="F210" s="260"/>
      <c r="G210" s="260"/>
      <c r="H210" s="260"/>
      <c r="I210" s="260"/>
      <c r="J210" s="261"/>
      <c r="K210" s="86"/>
      <c r="L210" s="87"/>
      <c r="M210" s="88"/>
      <c r="N210" s="79"/>
      <c r="O210" s="80"/>
      <c r="P210" s="81"/>
      <c r="Q210" s="80"/>
      <c r="R210" s="80"/>
      <c r="S210" s="80"/>
      <c r="T210" s="80"/>
      <c r="U210" s="80"/>
      <c r="V210" s="82"/>
      <c r="W210" s="83"/>
      <c r="X210" s="84"/>
      <c r="Y210" s="262" t="s">
        <v>289</v>
      </c>
      <c r="Z210" s="147"/>
    </row>
    <row r="211" spans="1:27" ht="20.100000000000001" customHeight="1" x14ac:dyDescent="0.15">
      <c r="A211" s="124"/>
      <c r="B211" s="124"/>
      <c r="C211" s="142"/>
      <c r="D211" s="240"/>
      <c r="E211" s="263"/>
      <c r="F211" s="264"/>
      <c r="G211" s="264"/>
      <c r="H211" s="264"/>
      <c r="I211" s="264"/>
      <c r="J211" s="265"/>
      <c r="K211" s="89"/>
      <c r="L211" s="90"/>
      <c r="M211" s="91"/>
      <c r="N211" s="56"/>
      <c r="O211" s="57"/>
      <c r="P211" s="106"/>
      <c r="Q211" s="57"/>
      <c r="R211" s="57"/>
      <c r="S211" s="57"/>
      <c r="T211" s="57"/>
      <c r="U211" s="57"/>
      <c r="V211" s="58"/>
      <c r="W211" s="107"/>
      <c r="X211" s="108"/>
      <c r="Y211" s="266" t="s">
        <v>289</v>
      </c>
      <c r="Z211" s="147"/>
    </row>
    <row r="212" spans="1:27" ht="20.100000000000001" customHeight="1" x14ac:dyDescent="0.15">
      <c r="A212" s="124"/>
      <c r="B212" s="124"/>
      <c r="C212" s="142"/>
      <c r="D212" s="143"/>
      <c r="E212" s="267"/>
      <c r="F212" s="267"/>
      <c r="G212" s="267"/>
      <c r="H212" s="267"/>
      <c r="I212" s="267"/>
      <c r="J212" s="267"/>
      <c r="K212" s="149"/>
      <c r="L212" s="149"/>
      <c r="M212" s="149"/>
      <c r="N212" s="149"/>
      <c r="O212" s="149"/>
      <c r="P212" s="149"/>
      <c r="Q212" s="149"/>
      <c r="R212" s="149"/>
      <c r="S212" s="149"/>
      <c r="T212" s="149"/>
      <c r="U212" s="149"/>
      <c r="V212" s="149"/>
      <c r="W212" s="149"/>
      <c r="X212" s="149"/>
      <c r="Y212" s="149"/>
      <c r="Z212" s="147"/>
    </row>
    <row r="213" spans="1:27" ht="20.100000000000001" customHeight="1" x14ac:dyDescent="0.15">
      <c r="A213" s="124"/>
      <c r="B213" s="124"/>
      <c r="C213" s="142"/>
      <c r="D213" s="143">
        <f>D204+1</f>
        <v>16</v>
      </c>
      <c r="E213" s="119" t="s">
        <v>295</v>
      </c>
      <c r="I213" s="206"/>
      <c r="J213" s="206"/>
      <c r="K213" s="206"/>
      <c r="L213" s="206"/>
      <c r="M213" s="148"/>
      <c r="N213" s="148"/>
      <c r="O213" s="148"/>
      <c r="P213" s="148"/>
      <c r="Q213" s="148"/>
      <c r="R213" s="148"/>
      <c r="S213" s="148"/>
      <c r="T213" s="148"/>
      <c r="U213" s="148"/>
      <c r="V213" s="148"/>
      <c r="W213" s="148"/>
      <c r="X213" s="148"/>
      <c r="Z213" s="191"/>
    </row>
    <row r="214" spans="1:27" ht="20.100000000000001" customHeight="1" x14ac:dyDescent="0.15">
      <c r="A214" s="124">
        <f>IFERROR(IF(TRIM($I214)="",1001,0),3)</f>
        <v>1001</v>
      </c>
      <c r="B214" s="124"/>
      <c r="C214" s="142"/>
      <c r="E214" s="268" t="s">
        <v>296</v>
      </c>
      <c r="F214" s="269"/>
      <c r="G214" s="269"/>
      <c r="H214" s="270"/>
      <c r="I214" s="94"/>
      <c r="J214" s="95"/>
      <c r="K214" s="95"/>
      <c r="L214" s="95"/>
      <c r="M214" s="96"/>
      <c r="Y214" s="148"/>
      <c r="Z214" s="191"/>
    </row>
    <row r="215" spans="1:27" ht="20.100000000000001" customHeight="1" x14ac:dyDescent="0.15">
      <c r="A215" s="124">
        <f>IFERROR(IF(TRIM($I215)="",1001,0),3)</f>
        <v>1001</v>
      </c>
      <c r="B215" s="124"/>
      <c r="C215" s="142"/>
      <c r="D215" s="143"/>
      <c r="E215" s="271" t="s">
        <v>297</v>
      </c>
      <c r="F215" s="272"/>
      <c r="G215" s="272"/>
      <c r="H215" s="273"/>
      <c r="I215" s="97"/>
      <c r="J215" s="98"/>
      <c r="K215" s="98"/>
      <c r="L215" s="98"/>
      <c r="M215" s="99"/>
      <c r="Y215" s="148"/>
      <c r="Z215" s="191"/>
    </row>
    <row r="216" spans="1:27" ht="20.100000000000001" customHeight="1" x14ac:dyDescent="0.15">
      <c r="A216" s="124">
        <f>IFERROR(IF(TRIM($I216)="",1001,0),3)</f>
        <v>1001</v>
      </c>
      <c r="B216" s="124"/>
      <c r="C216" s="142"/>
      <c r="D216" s="143"/>
      <c r="E216" s="274" t="s">
        <v>298</v>
      </c>
      <c r="F216" s="275"/>
      <c r="G216" s="275"/>
      <c r="H216" s="276"/>
      <c r="I216" s="97"/>
      <c r="J216" s="98"/>
      <c r="K216" s="98"/>
      <c r="L216" s="98"/>
      <c r="M216" s="99"/>
      <c r="Y216" s="148"/>
      <c r="Z216" s="191"/>
    </row>
    <row r="217" spans="1:27" ht="20.100000000000001" customHeight="1" x14ac:dyDescent="0.15">
      <c r="A217" s="124"/>
      <c r="B217" s="124"/>
      <c r="C217" s="142"/>
      <c r="D217" s="143"/>
      <c r="E217" s="271" t="s">
        <v>299</v>
      </c>
      <c r="F217" s="272"/>
      <c r="G217" s="272"/>
      <c r="H217" s="273"/>
      <c r="I217" s="277">
        <f>I214+I215+I216</f>
        <v>0</v>
      </c>
      <c r="J217" s="278"/>
      <c r="K217" s="278"/>
      <c r="L217" s="278"/>
      <c r="M217" s="279"/>
      <c r="Y217" s="148"/>
      <c r="Z217" s="191"/>
    </row>
    <row r="218" spans="1:27" ht="20.100000000000001" customHeight="1" x14ac:dyDescent="0.15">
      <c r="A218" s="124">
        <f>IFERROR(IF(TRIM($I218)="",1001,0),3)</f>
        <v>1001</v>
      </c>
      <c r="B218" s="124"/>
      <c r="C218" s="142"/>
      <c r="D218" s="143"/>
      <c r="E218" s="280" t="s">
        <v>300</v>
      </c>
      <c r="F218" s="281"/>
      <c r="G218" s="281"/>
      <c r="H218" s="282"/>
      <c r="I218" s="109"/>
      <c r="J218" s="110"/>
      <c r="K218" s="110"/>
      <c r="L218" s="110"/>
      <c r="M218" s="111"/>
      <c r="Y218" s="148"/>
      <c r="Z218" s="191"/>
    </row>
    <row r="219" spans="1:27" ht="20.100000000000001" customHeight="1" x14ac:dyDescent="0.15">
      <c r="A219" s="124"/>
      <c r="B219" s="124"/>
      <c r="C219" s="142"/>
      <c r="D219" s="143"/>
      <c r="E219" s="283"/>
      <c r="F219" s="284"/>
      <c r="G219" s="285"/>
      <c r="H219" s="285"/>
      <c r="I219" s="286"/>
      <c r="J219" s="285"/>
      <c r="K219" s="285"/>
      <c r="Y219" s="148"/>
      <c r="Z219" s="191"/>
    </row>
    <row r="220" spans="1:27" ht="20.100000000000001" customHeight="1" x14ac:dyDescent="0.15">
      <c r="A220" s="124"/>
      <c r="B220" s="124"/>
      <c r="C220" s="142"/>
      <c r="D220" s="143">
        <f>D213+1</f>
        <v>17</v>
      </c>
      <c r="E220" s="216" t="s">
        <v>301</v>
      </c>
      <c r="I220" s="287"/>
      <c r="J220" s="288"/>
      <c r="K220" s="288"/>
      <c r="L220" s="288"/>
      <c r="M220" s="288"/>
      <c r="N220" s="206" t="s">
        <v>314</v>
      </c>
      <c r="O220" s="148"/>
      <c r="P220" s="148"/>
      <c r="Q220" s="148"/>
      <c r="R220" s="148"/>
      <c r="S220" s="148"/>
      <c r="T220" s="148"/>
      <c r="U220" s="148"/>
      <c r="V220" s="148"/>
      <c r="W220" s="148"/>
      <c r="X220" s="148"/>
      <c r="Y220" s="148"/>
      <c r="Z220" s="147"/>
    </row>
    <row r="221" spans="1:27" ht="60" customHeight="1" x14ac:dyDescent="0.15">
      <c r="A221" s="124"/>
      <c r="B221" s="124"/>
      <c r="C221" s="151"/>
      <c r="D221" s="148"/>
      <c r="E221" s="148"/>
      <c r="F221" s="148"/>
      <c r="G221" s="148"/>
      <c r="H221" s="148"/>
      <c r="I221" s="145"/>
      <c r="J221" s="223" t="s">
        <v>302</v>
      </c>
      <c r="K221" s="223"/>
      <c r="L221" s="223"/>
      <c r="M221" s="223"/>
      <c r="N221" s="223"/>
      <c r="O221" s="223"/>
      <c r="P221" s="223"/>
      <c r="Q221" s="223"/>
      <c r="R221" s="223"/>
      <c r="S221" s="223"/>
      <c r="T221" s="223"/>
      <c r="U221" s="223"/>
      <c r="V221" s="223"/>
      <c r="W221" s="223"/>
      <c r="X221" s="223"/>
      <c r="Y221" s="223"/>
      <c r="Z221" s="147"/>
    </row>
    <row r="222" spans="1:27" ht="20.100000000000001" customHeight="1" x14ac:dyDescent="0.15">
      <c r="A222" s="124"/>
      <c r="B222" s="124"/>
      <c r="C222" s="161"/>
      <c r="D222" s="162"/>
      <c r="E222" s="162"/>
      <c r="F222" s="162"/>
      <c r="G222" s="162"/>
      <c r="H222" s="162"/>
      <c r="I222" s="162"/>
      <c r="J222" s="163"/>
      <c r="K222" s="163"/>
      <c r="L222" s="289"/>
      <c r="M222" s="289"/>
      <c r="N222" s="193"/>
      <c r="O222" s="163"/>
      <c r="P222" s="187"/>
      <c r="Q222" s="187"/>
      <c r="R222" s="187"/>
      <c r="S222" s="193"/>
      <c r="T222" s="193"/>
      <c r="U222" s="193"/>
      <c r="V222" s="193"/>
      <c r="W222" s="193"/>
      <c r="X222" s="193"/>
      <c r="Y222" s="163"/>
      <c r="Z222" s="165"/>
    </row>
    <row r="223" spans="1:27" ht="20.100000000000001" customHeight="1" x14ac:dyDescent="0.15">
      <c r="A223" s="124"/>
      <c r="B223" s="124"/>
      <c r="C223" s="148"/>
      <c r="D223" s="148"/>
      <c r="E223" s="148"/>
      <c r="F223" s="148"/>
      <c r="G223" s="148"/>
      <c r="H223" s="148"/>
      <c r="I223" s="148"/>
      <c r="J223" s="167"/>
      <c r="K223" s="167"/>
      <c r="L223" s="214"/>
      <c r="M223" s="167"/>
      <c r="N223" s="194"/>
      <c r="O223" s="167"/>
      <c r="P223" s="188"/>
      <c r="Q223" s="188"/>
      <c r="R223" s="188"/>
      <c r="S223" s="194"/>
      <c r="T223" s="194"/>
      <c r="U223" s="194"/>
      <c r="V223" s="194"/>
      <c r="W223" s="194"/>
      <c r="X223" s="194"/>
      <c r="Y223" s="167"/>
      <c r="Z223" s="148"/>
    </row>
    <row r="224" spans="1:27" ht="20.100000000000001" customHeight="1" x14ac:dyDescent="0.15">
      <c r="A224" s="124"/>
      <c r="B224" s="124"/>
      <c r="C224" s="148"/>
      <c r="D224" s="148"/>
      <c r="E224" s="148"/>
      <c r="F224" s="148"/>
      <c r="G224" s="148"/>
      <c r="H224" s="148"/>
      <c r="I224" s="148"/>
      <c r="J224" s="167"/>
      <c r="K224" s="167"/>
      <c r="L224" s="207"/>
      <c r="M224" s="148"/>
      <c r="N224" s="208"/>
      <c r="O224" s="148"/>
      <c r="P224" s="189"/>
      <c r="Q224" s="189"/>
      <c r="R224" s="189"/>
      <c r="S224" s="208"/>
      <c r="T224" s="208"/>
      <c r="U224" s="208"/>
      <c r="V224" s="208"/>
      <c r="W224" s="208"/>
      <c r="X224" s="208"/>
      <c r="Y224" s="208"/>
      <c r="Z224" s="148"/>
      <c r="AA224" s="208"/>
    </row>
    <row r="225" spans="1:27" ht="20.100000000000001" customHeight="1" x14ac:dyDescent="0.15">
      <c r="A225" s="124"/>
      <c r="B225" s="124"/>
      <c r="C225" s="135" t="s">
        <v>16</v>
      </c>
      <c r="D225" s="136"/>
      <c r="E225" s="136"/>
      <c r="F225" s="136"/>
      <c r="G225" s="136"/>
      <c r="H225" s="137"/>
      <c r="I225" s="290"/>
      <c r="L225" s="291"/>
      <c r="N225" s="180"/>
      <c r="P225" s="292"/>
      <c r="Q225" s="292"/>
      <c r="R225" s="292"/>
      <c r="S225" s="180"/>
      <c r="T225" s="180"/>
      <c r="U225" s="180"/>
      <c r="V225" s="180"/>
      <c r="W225" s="180"/>
      <c r="X225" s="180"/>
      <c r="Y225" s="180"/>
      <c r="AA225" s="180"/>
    </row>
    <row r="226" spans="1:27" ht="20.100000000000001" customHeight="1" x14ac:dyDescent="0.15">
      <c r="A226" s="124"/>
      <c r="B226" s="124"/>
      <c r="C226" s="138"/>
      <c r="D226" s="139"/>
      <c r="E226" s="139"/>
      <c r="F226" s="139"/>
      <c r="G226" s="139"/>
      <c r="H226" s="139"/>
      <c r="I226" s="139"/>
      <c r="J226" s="140"/>
      <c r="K226" s="140"/>
      <c r="L226" s="197"/>
      <c r="M226" s="197"/>
      <c r="N226" s="184"/>
      <c r="O226" s="184"/>
      <c r="P226" s="293"/>
      <c r="Q226" s="293"/>
      <c r="R226" s="293"/>
      <c r="S226" s="184"/>
      <c r="T226" s="184"/>
      <c r="U226" s="184"/>
      <c r="V226" s="184"/>
      <c r="W226" s="184"/>
      <c r="X226" s="184"/>
      <c r="Y226" s="184"/>
      <c r="Z226" s="141"/>
      <c r="AA226" s="180"/>
    </row>
    <row r="227" spans="1:27" ht="15.75" hidden="1" customHeight="1" x14ac:dyDescent="0.15">
      <c r="A227" s="124"/>
      <c r="B227" s="124"/>
      <c r="C227" s="138"/>
      <c r="D227" s="139"/>
      <c r="E227" s="139"/>
      <c r="F227" s="139"/>
      <c r="G227" s="139"/>
      <c r="H227" s="139"/>
      <c r="I227" s="139"/>
      <c r="J227" s="148"/>
      <c r="K227" s="148"/>
      <c r="L227" s="207"/>
      <c r="M227" s="207"/>
      <c r="N227" s="208"/>
      <c r="O227" s="208"/>
      <c r="P227" s="189"/>
      <c r="Q227" s="189"/>
      <c r="R227" s="189"/>
      <c r="S227" s="208"/>
      <c r="T227" s="208"/>
      <c r="U227" s="208"/>
      <c r="V227" s="208"/>
      <c r="W227" s="208"/>
      <c r="X227" s="208"/>
      <c r="Y227" s="208"/>
      <c r="Z227" s="147"/>
      <c r="AA227" s="180"/>
    </row>
    <row r="228" spans="1:27" ht="20.100000000000001" customHeight="1" x14ac:dyDescent="0.15">
      <c r="A228" s="124">
        <f>IFERROR(IF(OR(TRIM($I228)="",OR(NOT(ISNUMBER(VALUE($P228))), TRIM($P228)="", LEN($P228)&lt;&gt;6)),1001,0),3)</f>
        <v>1001</v>
      </c>
      <c r="B228" s="124"/>
      <c r="C228" s="142"/>
      <c r="D228" s="143">
        <v>1</v>
      </c>
      <c r="E228" s="119" t="s">
        <v>104</v>
      </c>
      <c r="I228" s="44"/>
      <c r="J228" s="44"/>
      <c r="K228" s="44"/>
      <c r="L228" s="44"/>
      <c r="M228" s="44"/>
      <c r="N228" s="179" t="s">
        <v>66</v>
      </c>
      <c r="O228" s="294" t="s">
        <v>64</v>
      </c>
      <c r="P228" s="1"/>
      <c r="Q228" s="148" t="s">
        <v>65</v>
      </c>
      <c r="T228" s="148"/>
      <c r="Y228" s="148"/>
      <c r="Z228" s="147"/>
    </row>
    <row r="229" spans="1:27" ht="30" customHeight="1" x14ac:dyDescent="0.15">
      <c r="A229" s="124"/>
      <c r="B229" s="124"/>
      <c r="C229" s="151"/>
      <c r="D229" s="148"/>
      <c r="E229" s="148"/>
      <c r="F229" s="148"/>
      <c r="G229" s="148"/>
      <c r="H229" s="148"/>
      <c r="I229" s="154"/>
      <c r="J229" s="170" t="s">
        <v>108</v>
      </c>
      <c r="K229" s="295"/>
      <c r="L229" s="295"/>
      <c r="M229" s="295"/>
      <c r="N229" s="295"/>
      <c r="O229" s="295"/>
      <c r="P229" s="295"/>
      <c r="Q229" s="295"/>
      <c r="R229" s="295"/>
      <c r="S229" s="295"/>
      <c r="T229" s="295"/>
      <c r="U229" s="295"/>
      <c r="V229" s="295"/>
      <c r="W229" s="295"/>
      <c r="X229" s="295"/>
      <c r="Y229" s="295"/>
      <c r="Z229" s="147"/>
    </row>
    <row r="230" spans="1:27" ht="20.100000000000001" customHeight="1" x14ac:dyDescent="0.15">
      <c r="A230" s="124">
        <f>IFERROR(IF(TRIM($I230)="",1001,0),3)</f>
        <v>1001</v>
      </c>
      <c r="B230" s="124"/>
      <c r="C230" s="142"/>
      <c r="D230" s="143">
        <v>2</v>
      </c>
      <c r="E230" s="119" t="s">
        <v>74</v>
      </c>
      <c r="I230" s="66"/>
      <c r="J230" s="44"/>
      <c r="K230" s="44"/>
      <c r="L230" s="44"/>
      <c r="M230" s="44"/>
      <c r="N230" s="294"/>
      <c r="O230" s="148"/>
      <c r="P230" s="148"/>
      <c r="Q230" s="148"/>
      <c r="R230" s="148"/>
      <c r="S230" s="148"/>
      <c r="T230" s="148"/>
      <c r="U230" s="148"/>
      <c r="V230" s="148"/>
      <c r="W230" s="148"/>
      <c r="X230" s="148"/>
      <c r="Y230" s="148"/>
      <c r="Z230" s="147"/>
    </row>
    <row r="231" spans="1:27" ht="30" customHeight="1" x14ac:dyDescent="0.15">
      <c r="A231" s="124"/>
      <c r="B231" s="124"/>
      <c r="C231" s="151"/>
      <c r="D231" s="148"/>
      <c r="E231" s="148"/>
      <c r="F231" s="148"/>
      <c r="G231" s="148"/>
      <c r="H231" s="148"/>
      <c r="I231" s="154"/>
      <c r="J231" s="150" t="str">
        <f>日付例&amp;"　年月日を入力してください。"</f>
        <v>例)2024/4/1、R6/4/1　年月日を入力してください。</v>
      </c>
      <c r="K231" s="150"/>
      <c r="L231" s="150"/>
      <c r="M231" s="150"/>
      <c r="N231" s="150"/>
      <c r="O231" s="150"/>
      <c r="P231" s="150"/>
      <c r="Q231" s="150"/>
      <c r="R231" s="150"/>
      <c r="S231" s="150"/>
      <c r="T231" s="150"/>
      <c r="U231" s="150"/>
      <c r="V231" s="150"/>
      <c r="W231" s="150"/>
      <c r="X231" s="150"/>
      <c r="Y231" s="150"/>
      <c r="Z231" s="147"/>
    </row>
    <row r="232" spans="1:27" ht="20.100000000000001" customHeight="1" x14ac:dyDescent="0.15">
      <c r="A232" s="124"/>
      <c r="B232" s="124"/>
      <c r="C232" s="151"/>
      <c r="D232" s="143">
        <v>3</v>
      </c>
      <c r="E232" s="119" t="s">
        <v>145</v>
      </c>
      <c r="G232" s="148"/>
      <c r="H232" s="148"/>
      <c r="I232" s="154"/>
      <c r="J232" s="150"/>
      <c r="K232" s="150"/>
      <c r="L232" s="150"/>
      <c r="M232" s="150"/>
      <c r="N232" s="150"/>
      <c r="O232" s="150"/>
      <c r="P232" s="150"/>
      <c r="Q232" s="150"/>
      <c r="R232" s="150"/>
      <c r="S232" s="150"/>
      <c r="T232" s="150"/>
      <c r="U232" s="150"/>
      <c r="V232" s="150"/>
      <c r="W232" s="150"/>
      <c r="X232" s="150"/>
      <c r="Y232" s="150"/>
      <c r="Z232" s="147"/>
    </row>
    <row r="233" spans="1:27" ht="45" customHeight="1" x14ac:dyDescent="0.15">
      <c r="A233" s="124"/>
      <c r="B233" s="124"/>
      <c r="C233" s="138"/>
      <c r="E233" s="296" t="s">
        <v>324</v>
      </c>
      <c r="F233" s="296"/>
      <c r="G233" s="296"/>
      <c r="H233" s="296"/>
      <c r="I233" s="296"/>
      <c r="J233" s="296"/>
      <c r="K233" s="296"/>
      <c r="L233" s="296"/>
      <c r="M233" s="296"/>
      <c r="N233" s="296"/>
      <c r="O233" s="296"/>
      <c r="P233" s="296"/>
      <c r="Q233" s="296"/>
      <c r="R233" s="296"/>
      <c r="S233" s="296"/>
      <c r="T233" s="296"/>
      <c r="U233" s="296"/>
      <c r="V233" s="296"/>
      <c r="W233" s="296"/>
      <c r="X233" s="296"/>
      <c r="Y233" s="296"/>
      <c r="Z233" s="147"/>
      <c r="AA233" s="180"/>
    </row>
    <row r="234" spans="1:27" ht="30" customHeight="1" x14ac:dyDescent="0.15">
      <c r="A234" s="124">
        <f>IFERROR(IF(COUNTIF($L235:$L264,"○")&lt;1,1001,0),3)</f>
        <v>1001</v>
      </c>
      <c r="B234" s="409"/>
      <c r="C234" s="142"/>
      <c r="E234" s="228" t="s">
        <v>169</v>
      </c>
      <c r="F234" s="229"/>
      <c r="G234" s="229"/>
      <c r="H234" s="229"/>
      <c r="I234" s="229"/>
      <c r="J234" s="229"/>
      <c r="K234" s="297"/>
      <c r="L234" s="298" t="s">
        <v>8</v>
      </c>
      <c r="M234" s="299" t="s">
        <v>310</v>
      </c>
      <c r="N234" s="300"/>
      <c r="O234" s="301"/>
      <c r="P234" s="302" t="s">
        <v>107</v>
      </c>
      <c r="Q234" s="303"/>
      <c r="R234" s="302" t="s">
        <v>150</v>
      </c>
      <c r="S234" s="303"/>
      <c r="T234" s="304"/>
      <c r="U234" s="305" t="s">
        <v>170</v>
      </c>
      <c r="V234" s="306"/>
      <c r="W234" s="307"/>
      <c r="X234" s="308" t="s">
        <v>171</v>
      </c>
      <c r="Y234" s="309"/>
      <c r="Z234" s="147"/>
      <c r="AA234" s="208"/>
    </row>
    <row r="235" spans="1:27" ht="20.100000000000001" customHeight="1" x14ac:dyDescent="0.15">
      <c r="A235" s="124">
        <f>IFERROR(IF(AND($L235="○", OR(TRIM($M235)="",TRIM($P235)="",TRIM($R235)="", AND($I$63="する",TRIM($U235)=""))),1001,0),3)</f>
        <v>0</v>
      </c>
      <c r="B235" s="124"/>
      <c r="C235" s="142"/>
      <c r="E235" s="310" t="s">
        <v>75</v>
      </c>
      <c r="F235" s="311" t="s">
        <v>114</v>
      </c>
      <c r="G235" s="312"/>
      <c r="H235" s="312"/>
      <c r="I235" s="312"/>
      <c r="J235" s="312"/>
      <c r="K235" s="313"/>
      <c r="L235" s="35"/>
      <c r="M235" s="67"/>
      <c r="N235" s="68"/>
      <c r="O235" s="69"/>
      <c r="P235" s="92"/>
      <c r="Q235" s="93"/>
      <c r="R235" s="100"/>
      <c r="S235" s="101"/>
      <c r="T235" s="102"/>
      <c r="U235" s="59"/>
      <c r="V235" s="60"/>
      <c r="W235" s="61"/>
      <c r="X235" s="59"/>
      <c r="Y235" s="115"/>
      <c r="Z235" s="147"/>
      <c r="AA235" s="208"/>
    </row>
    <row r="236" spans="1:27" ht="20.100000000000001" customHeight="1" x14ac:dyDescent="0.15">
      <c r="A236" s="124">
        <f>IFERROR(IF(AND($L236="○", OR(TRIM($M236)="",TRIM($P236)="",TRIM($R236)="", AND($I$63="する",TRIM($U236)=""))),1001,0),3)</f>
        <v>0</v>
      </c>
      <c r="B236" s="124"/>
      <c r="C236" s="142"/>
      <c r="E236" s="314" t="s">
        <v>76</v>
      </c>
      <c r="F236" s="315" t="s">
        <v>115</v>
      </c>
      <c r="G236" s="316"/>
      <c r="H236" s="316"/>
      <c r="I236" s="316"/>
      <c r="J236" s="316"/>
      <c r="K236" s="317"/>
      <c r="L236" s="33"/>
      <c r="M236" s="50"/>
      <c r="N236" s="51"/>
      <c r="O236" s="52"/>
      <c r="P236" s="42"/>
      <c r="Q236" s="43"/>
      <c r="R236" s="36"/>
      <c r="S236" s="37"/>
      <c r="T236" s="38"/>
      <c r="U236" s="39"/>
      <c r="V236" s="40"/>
      <c r="W236" s="41"/>
      <c r="X236" s="39"/>
      <c r="Y236" s="65"/>
      <c r="Z236" s="147"/>
      <c r="AA236" s="208"/>
    </row>
    <row r="237" spans="1:27" ht="20.100000000000001" customHeight="1" x14ac:dyDescent="0.15">
      <c r="A237" s="124">
        <f>IFERROR(IF(AND($L237="○", OR(TRIM($M237)="",TRIM($P237)="",TRIM($R237)="", AND($I$63="する",TRIM($U237)=""))),1001,0),3)</f>
        <v>0</v>
      </c>
      <c r="B237" s="124"/>
      <c r="C237" s="142"/>
      <c r="E237" s="314" t="s">
        <v>77</v>
      </c>
      <c r="F237" s="315" t="s">
        <v>116</v>
      </c>
      <c r="G237" s="316"/>
      <c r="H237" s="316"/>
      <c r="I237" s="316"/>
      <c r="J237" s="316"/>
      <c r="K237" s="317"/>
      <c r="L237" s="33"/>
      <c r="M237" s="50"/>
      <c r="N237" s="51"/>
      <c r="O237" s="52"/>
      <c r="P237" s="42"/>
      <c r="Q237" s="43"/>
      <c r="R237" s="36"/>
      <c r="S237" s="37"/>
      <c r="T237" s="38"/>
      <c r="U237" s="39"/>
      <c r="V237" s="40"/>
      <c r="W237" s="41"/>
      <c r="X237" s="39"/>
      <c r="Y237" s="65"/>
      <c r="Z237" s="147"/>
      <c r="AA237" s="208"/>
    </row>
    <row r="238" spans="1:27" ht="20.100000000000001" customHeight="1" x14ac:dyDescent="0.15">
      <c r="A238" s="124">
        <f>IFERROR(IF(AND($L238="○", OR(TRIM($M238)="",TRIM($P238)="",TRIM($R238)="", AND($I$63="する",TRIM($U238)=""))),1001,0),3)</f>
        <v>0</v>
      </c>
      <c r="B238" s="124"/>
      <c r="C238" s="142"/>
      <c r="E238" s="314" t="s">
        <v>78</v>
      </c>
      <c r="F238" s="315" t="s">
        <v>117</v>
      </c>
      <c r="G238" s="316"/>
      <c r="H238" s="316"/>
      <c r="I238" s="316"/>
      <c r="J238" s="316"/>
      <c r="K238" s="317"/>
      <c r="L238" s="33"/>
      <c r="M238" s="50"/>
      <c r="N238" s="51"/>
      <c r="O238" s="52"/>
      <c r="P238" s="42"/>
      <c r="Q238" s="43"/>
      <c r="R238" s="36"/>
      <c r="S238" s="37"/>
      <c r="T238" s="38"/>
      <c r="U238" s="39"/>
      <c r="V238" s="40"/>
      <c r="W238" s="41"/>
      <c r="X238" s="39"/>
      <c r="Y238" s="65"/>
      <c r="Z238" s="147"/>
      <c r="AA238" s="208"/>
    </row>
    <row r="239" spans="1:27" ht="20.100000000000001" customHeight="1" x14ac:dyDescent="0.15">
      <c r="A239" s="124">
        <f>IFERROR(IF(AND($L239="○", OR(TRIM($M239)="",TRIM($P239)="",TRIM($R239)="", AND($I$63="する",TRIM($U239)=""))),1001,0),3)</f>
        <v>0</v>
      </c>
      <c r="B239" s="124"/>
      <c r="C239" s="142"/>
      <c r="E239" s="314" t="s">
        <v>143</v>
      </c>
      <c r="F239" s="315" t="s">
        <v>118</v>
      </c>
      <c r="G239" s="316"/>
      <c r="H239" s="316"/>
      <c r="I239" s="316"/>
      <c r="J239" s="316"/>
      <c r="K239" s="317"/>
      <c r="L239" s="33"/>
      <c r="M239" s="50"/>
      <c r="N239" s="51"/>
      <c r="O239" s="52"/>
      <c r="P239" s="42"/>
      <c r="Q239" s="43"/>
      <c r="R239" s="36"/>
      <c r="S239" s="37"/>
      <c r="T239" s="38"/>
      <c r="U239" s="39"/>
      <c r="V239" s="40"/>
      <c r="W239" s="41"/>
      <c r="X239" s="39"/>
      <c r="Y239" s="65"/>
      <c r="Z239" s="147"/>
      <c r="AA239" s="208"/>
    </row>
    <row r="240" spans="1:27" ht="20.100000000000001" customHeight="1" x14ac:dyDescent="0.15">
      <c r="A240" s="124">
        <f>IFERROR(IF(AND($L240="○", OR(TRIM($M240)="",TRIM($P240)="",TRIM($R240)="", AND($I$63="する",TRIM($U240)=""))),1001,0),3)</f>
        <v>0</v>
      </c>
      <c r="B240" s="124"/>
      <c r="C240" s="142"/>
      <c r="E240" s="314" t="s">
        <v>79</v>
      </c>
      <c r="F240" s="315" t="s">
        <v>119</v>
      </c>
      <c r="G240" s="316"/>
      <c r="H240" s="316"/>
      <c r="I240" s="316"/>
      <c r="J240" s="316"/>
      <c r="K240" s="317"/>
      <c r="L240" s="33"/>
      <c r="M240" s="50"/>
      <c r="N240" s="51"/>
      <c r="O240" s="52"/>
      <c r="P240" s="42"/>
      <c r="Q240" s="43"/>
      <c r="R240" s="36"/>
      <c r="S240" s="37"/>
      <c r="T240" s="38"/>
      <c r="U240" s="39"/>
      <c r="V240" s="40"/>
      <c r="W240" s="41"/>
      <c r="X240" s="39"/>
      <c r="Y240" s="65"/>
      <c r="Z240" s="147"/>
      <c r="AA240" s="208"/>
    </row>
    <row r="241" spans="1:27" ht="20.100000000000001" customHeight="1" x14ac:dyDescent="0.15">
      <c r="A241" s="124">
        <f>IFERROR(IF(AND($L241="○", OR(TRIM($M241)="",TRIM($P241)="",TRIM($R241)="", AND($I$63="する",TRIM($U241)=""))),1001,0),3)</f>
        <v>0</v>
      </c>
      <c r="B241" s="124"/>
      <c r="C241" s="142"/>
      <c r="E241" s="314" t="s">
        <v>80</v>
      </c>
      <c r="F241" s="315" t="s">
        <v>120</v>
      </c>
      <c r="G241" s="316"/>
      <c r="H241" s="316"/>
      <c r="I241" s="316"/>
      <c r="J241" s="316"/>
      <c r="K241" s="317"/>
      <c r="L241" s="33"/>
      <c r="M241" s="50"/>
      <c r="N241" s="51"/>
      <c r="O241" s="52"/>
      <c r="P241" s="42"/>
      <c r="Q241" s="43"/>
      <c r="R241" s="36"/>
      <c r="S241" s="37"/>
      <c r="T241" s="38"/>
      <c r="U241" s="39"/>
      <c r="V241" s="40"/>
      <c r="W241" s="41"/>
      <c r="X241" s="39"/>
      <c r="Y241" s="65"/>
      <c r="Z241" s="147"/>
      <c r="AA241" s="208"/>
    </row>
    <row r="242" spans="1:27" ht="20.100000000000001" customHeight="1" x14ac:dyDescent="0.15">
      <c r="A242" s="124">
        <f>IFERROR(IF(AND($L242="○", OR(TRIM($M242)="",TRIM($P242)="",TRIM($R242)="", AND($I$63="する",TRIM($U242)=""))),1001,0),3)</f>
        <v>0</v>
      </c>
      <c r="B242" s="124"/>
      <c r="C242" s="142"/>
      <c r="E242" s="314" t="s">
        <v>81</v>
      </c>
      <c r="F242" s="315" t="s">
        <v>121</v>
      </c>
      <c r="G242" s="316"/>
      <c r="H242" s="316"/>
      <c r="I242" s="316"/>
      <c r="J242" s="316"/>
      <c r="K242" s="317"/>
      <c r="L242" s="33"/>
      <c r="M242" s="50"/>
      <c r="N242" s="51"/>
      <c r="O242" s="52"/>
      <c r="P242" s="42"/>
      <c r="Q242" s="43"/>
      <c r="R242" s="36"/>
      <c r="S242" s="37"/>
      <c r="T242" s="38"/>
      <c r="U242" s="39"/>
      <c r="V242" s="40"/>
      <c r="W242" s="41"/>
      <c r="X242" s="39"/>
      <c r="Y242" s="65"/>
      <c r="Z242" s="147"/>
      <c r="AA242" s="208"/>
    </row>
    <row r="243" spans="1:27" ht="20.100000000000001" customHeight="1" x14ac:dyDescent="0.15">
      <c r="A243" s="124">
        <f>IFERROR(IF(AND($L243="○", OR(TRIM($M243)="",TRIM($P243)="",TRIM($R243)="", AND($I$63="する",TRIM($U243)=""))),1001,0),3)</f>
        <v>0</v>
      </c>
      <c r="B243" s="124"/>
      <c r="C243" s="142"/>
      <c r="E243" s="314" t="s">
        <v>82</v>
      </c>
      <c r="F243" s="315" t="s">
        <v>122</v>
      </c>
      <c r="G243" s="316"/>
      <c r="H243" s="316"/>
      <c r="I243" s="316"/>
      <c r="J243" s="316"/>
      <c r="K243" s="317"/>
      <c r="L243" s="33"/>
      <c r="M243" s="50"/>
      <c r="N243" s="51"/>
      <c r="O243" s="52"/>
      <c r="P243" s="42"/>
      <c r="Q243" s="43"/>
      <c r="R243" s="36"/>
      <c r="S243" s="37"/>
      <c r="T243" s="38"/>
      <c r="U243" s="39"/>
      <c r="V243" s="40"/>
      <c r="W243" s="41"/>
      <c r="X243" s="39"/>
      <c r="Y243" s="65"/>
      <c r="Z243" s="147"/>
      <c r="AA243" s="208"/>
    </row>
    <row r="244" spans="1:27" ht="20.100000000000001" customHeight="1" x14ac:dyDescent="0.15">
      <c r="A244" s="124">
        <f>IFERROR(IF(AND($L244="○", OR(TRIM($M244)="",TRIM($P244)="",TRIM($R244)="", AND($I$63="する",TRIM($U244)=""))),1001,0),3)</f>
        <v>0</v>
      </c>
      <c r="B244" s="124"/>
      <c r="C244" s="142"/>
      <c r="E244" s="314" t="s">
        <v>83</v>
      </c>
      <c r="F244" s="315" t="s">
        <v>123</v>
      </c>
      <c r="G244" s="316"/>
      <c r="H244" s="316"/>
      <c r="I244" s="316"/>
      <c r="J244" s="316"/>
      <c r="K244" s="317"/>
      <c r="L244" s="33"/>
      <c r="M244" s="50"/>
      <c r="N244" s="51"/>
      <c r="O244" s="52"/>
      <c r="P244" s="42"/>
      <c r="Q244" s="43"/>
      <c r="R244" s="36"/>
      <c r="S244" s="37"/>
      <c r="T244" s="38"/>
      <c r="U244" s="39"/>
      <c r="V244" s="40"/>
      <c r="W244" s="41"/>
      <c r="X244" s="39"/>
      <c r="Y244" s="65"/>
      <c r="Z244" s="147"/>
      <c r="AA244" s="208"/>
    </row>
    <row r="245" spans="1:27" ht="20.100000000000001" customHeight="1" x14ac:dyDescent="0.15">
      <c r="A245" s="124">
        <f>IFERROR(IF(AND($L245="○", OR(TRIM($M245)="",TRIM($P245)="",TRIM($R245)="", AND($I$63="する",TRIM($U245)=""))),1001,0),3)</f>
        <v>0</v>
      </c>
      <c r="B245" s="124"/>
      <c r="C245" s="142"/>
      <c r="E245" s="314" t="s">
        <v>84</v>
      </c>
      <c r="F245" s="315" t="s">
        <v>124</v>
      </c>
      <c r="G245" s="316"/>
      <c r="H245" s="316"/>
      <c r="I245" s="316"/>
      <c r="J245" s="316"/>
      <c r="K245" s="317"/>
      <c r="L245" s="33"/>
      <c r="M245" s="50"/>
      <c r="N245" s="51"/>
      <c r="O245" s="52"/>
      <c r="P245" s="42"/>
      <c r="Q245" s="43"/>
      <c r="R245" s="36"/>
      <c r="S245" s="37"/>
      <c r="T245" s="38"/>
      <c r="U245" s="39"/>
      <c r="V245" s="40"/>
      <c r="W245" s="41"/>
      <c r="X245" s="39"/>
      <c r="Y245" s="65"/>
      <c r="Z245" s="147"/>
      <c r="AA245" s="208"/>
    </row>
    <row r="246" spans="1:27" ht="20.100000000000001" customHeight="1" x14ac:dyDescent="0.15">
      <c r="A246" s="124">
        <f>IFERROR(IF(AND($L246="○", OR(TRIM($M246)="",TRIM($P246)="",TRIM($R246)="", AND($I$63="する",TRIM($U246)=""))),1001,0),3)</f>
        <v>0</v>
      </c>
      <c r="B246" s="124"/>
      <c r="C246" s="142"/>
      <c r="E246" s="314" t="s">
        <v>85</v>
      </c>
      <c r="F246" s="315" t="s">
        <v>125</v>
      </c>
      <c r="G246" s="316"/>
      <c r="H246" s="316"/>
      <c r="I246" s="316"/>
      <c r="J246" s="316"/>
      <c r="K246" s="317"/>
      <c r="L246" s="33"/>
      <c r="M246" s="50"/>
      <c r="N246" s="51"/>
      <c r="O246" s="52"/>
      <c r="P246" s="42"/>
      <c r="Q246" s="43"/>
      <c r="R246" s="36"/>
      <c r="S246" s="37"/>
      <c r="T246" s="38"/>
      <c r="U246" s="39"/>
      <c r="V246" s="40"/>
      <c r="W246" s="41"/>
      <c r="X246" s="39"/>
      <c r="Y246" s="65"/>
      <c r="Z246" s="147"/>
      <c r="AA246" s="208"/>
    </row>
    <row r="247" spans="1:27" ht="20.100000000000001" customHeight="1" x14ac:dyDescent="0.15">
      <c r="A247" s="124">
        <f>IFERROR(IF(AND($L247="○", OR(TRIM($M247)="",TRIM($P247)="",TRIM($R247)="", AND($I$63="する",TRIM($U247)=""))),1001,0),3)</f>
        <v>0</v>
      </c>
      <c r="B247" s="124"/>
      <c r="C247" s="142"/>
      <c r="E247" s="314" t="s">
        <v>86</v>
      </c>
      <c r="F247" s="315" t="s">
        <v>126</v>
      </c>
      <c r="G247" s="316"/>
      <c r="H247" s="316"/>
      <c r="I247" s="316"/>
      <c r="J247" s="316"/>
      <c r="K247" s="317"/>
      <c r="L247" s="33"/>
      <c r="M247" s="50"/>
      <c r="N247" s="51"/>
      <c r="O247" s="52"/>
      <c r="P247" s="42"/>
      <c r="Q247" s="43"/>
      <c r="R247" s="36"/>
      <c r="S247" s="37"/>
      <c r="T247" s="38"/>
      <c r="U247" s="39"/>
      <c r="V247" s="40"/>
      <c r="W247" s="41"/>
      <c r="X247" s="39"/>
      <c r="Y247" s="65"/>
      <c r="Z247" s="147"/>
      <c r="AA247" s="208"/>
    </row>
    <row r="248" spans="1:27" ht="20.100000000000001" customHeight="1" x14ac:dyDescent="0.15">
      <c r="A248" s="124">
        <f>IFERROR(IF(AND($L248="○", OR(TRIM($M248)="",TRIM($P248)="",TRIM($R248)="", AND($I$63="する",TRIM($U248)=""))),1001,0),3)</f>
        <v>0</v>
      </c>
      <c r="B248" s="124"/>
      <c r="C248" s="142"/>
      <c r="E248" s="314" t="s">
        <v>87</v>
      </c>
      <c r="F248" s="315" t="s">
        <v>127</v>
      </c>
      <c r="G248" s="316"/>
      <c r="H248" s="316"/>
      <c r="I248" s="316"/>
      <c r="J248" s="316"/>
      <c r="K248" s="317"/>
      <c r="L248" s="33"/>
      <c r="M248" s="50"/>
      <c r="N248" s="51"/>
      <c r="O248" s="52"/>
      <c r="P248" s="42"/>
      <c r="Q248" s="43"/>
      <c r="R248" s="36"/>
      <c r="S248" s="37"/>
      <c r="T248" s="38"/>
      <c r="U248" s="39"/>
      <c r="V248" s="40"/>
      <c r="W248" s="41"/>
      <c r="X248" s="39"/>
      <c r="Y248" s="65"/>
      <c r="Z248" s="147"/>
      <c r="AA248" s="208"/>
    </row>
    <row r="249" spans="1:27" ht="20.100000000000001" customHeight="1" x14ac:dyDescent="0.15">
      <c r="A249" s="124">
        <f>IFERROR(IF(AND($L249="○", OR(TRIM($M249)="",TRIM($P249)="",TRIM($R249)="", AND($I$63="する",TRIM($U249)=""))),1001,0),3)</f>
        <v>0</v>
      </c>
      <c r="B249" s="124"/>
      <c r="C249" s="142"/>
      <c r="E249" s="314" t="s">
        <v>88</v>
      </c>
      <c r="F249" s="315" t="s">
        <v>128</v>
      </c>
      <c r="G249" s="316"/>
      <c r="H249" s="316"/>
      <c r="I249" s="316"/>
      <c r="J249" s="316"/>
      <c r="K249" s="317"/>
      <c r="L249" s="33"/>
      <c r="M249" s="50"/>
      <c r="N249" s="51"/>
      <c r="O249" s="52"/>
      <c r="P249" s="42"/>
      <c r="Q249" s="43"/>
      <c r="R249" s="36"/>
      <c r="S249" s="37"/>
      <c r="T249" s="38"/>
      <c r="U249" s="39"/>
      <c r="V249" s="40"/>
      <c r="W249" s="41"/>
      <c r="X249" s="39"/>
      <c r="Y249" s="65"/>
      <c r="Z249" s="147"/>
      <c r="AA249" s="208"/>
    </row>
    <row r="250" spans="1:27" ht="20.100000000000001" customHeight="1" x14ac:dyDescent="0.15">
      <c r="A250" s="124">
        <f>IFERROR(IF(AND($L250="○", OR(TRIM($M250)="",TRIM($P250)="",TRIM($R250)="", AND($I$63="する",TRIM($U250)=""))),1001,0),3)</f>
        <v>0</v>
      </c>
      <c r="B250" s="124"/>
      <c r="C250" s="142"/>
      <c r="E250" s="314" t="s">
        <v>89</v>
      </c>
      <c r="F250" s="315" t="s">
        <v>129</v>
      </c>
      <c r="G250" s="316"/>
      <c r="H250" s="316"/>
      <c r="I250" s="316"/>
      <c r="J250" s="316"/>
      <c r="K250" s="317"/>
      <c r="L250" s="33"/>
      <c r="M250" s="50"/>
      <c r="N250" s="51"/>
      <c r="O250" s="52"/>
      <c r="P250" s="42"/>
      <c r="Q250" s="43"/>
      <c r="R250" s="36"/>
      <c r="S250" s="37"/>
      <c r="T250" s="38"/>
      <c r="U250" s="39"/>
      <c r="V250" s="40"/>
      <c r="W250" s="41"/>
      <c r="X250" s="39"/>
      <c r="Y250" s="65"/>
      <c r="Z250" s="147"/>
      <c r="AA250" s="208"/>
    </row>
    <row r="251" spans="1:27" ht="20.100000000000001" customHeight="1" x14ac:dyDescent="0.15">
      <c r="A251" s="124">
        <f>IFERROR(IF(AND($L251="○", OR(TRIM($M251)="",TRIM($P251)="",TRIM($R251)="", AND($I$63="する",TRIM($U251)=""))),1001,0),3)</f>
        <v>0</v>
      </c>
      <c r="B251" s="124"/>
      <c r="C251" s="142"/>
      <c r="E251" s="314" t="s">
        <v>90</v>
      </c>
      <c r="F251" s="315" t="s">
        <v>130</v>
      </c>
      <c r="G251" s="316"/>
      <c r="H251" s="316"/>
      <c r="I251" s="316"/>
      <c r="J251" s="316"/>
      <c r="K251" s="317"/>
      <c r="L251" s="33"/>
      <c r="M251" s="50"/>
      <c r="N251" s="51"/>
      <c r="O251" s="52"/>
      <c r="P251" s="42"/>
      <c r="Q251" s="43"/>
      <c r="R251" s="36"/>
      <c r="S251" s="37"/>
      <c r="T251" s="38"/>
      <c r="U251" s="39"/>
      <c r="V251" s="40"/>
      <c r="W251" s="41"/>
      <c r="X251" s="39"/>
      <c r="Y251" s="65"/>
      <c r="Z251" s="147"/>
      <c r="AA251" s="208"/>
    </row>
    <row r="252" spans="1:27" ht="20.100000000000001" customHeight="1" x14ac:dyDescent="0.15">
      <c r="A252" s="124">
        <f>IFERROR(IF(AND($L252="○", OR(TRIM($M252)="",TRIM($P252)="",TRIM($R252)="", AND($I$63="する",TRIM($U252)=""))),1001,0),3)</f>
        <v>0</v>
      </c>
      <c r="B252" s="124"/>
      <c r="C252" s="142"/>
      <c r="E252" s="314" t="s">
        <v>91</v>
      </c>
      <c r="F252" s="315" t="s">
        <v>131</v>
      </c>
      <c r="G252" s="316"/>
      <c r="H252" s="316"/>
      <c r="I252" s="316"/>
      <c r="J252" s="316"/>
      <c r="K252" s="317"/>
      <c r="L252" s="33"/>
      <c r="M252" s="50"/>
      <c r="N252" s="51"/>
      <c r="O252" s="52"/>
      <c r="P252" s="42"/>
      <c r="Q252" s="43"/>
      <c r="R252" s="36"/>
      <c r="S252" s="37"/>
      <c r="T252" s="38"/>
      <c r="U252" s="39"/>
      <c r="V252" s="40"/>
      <c r="W252" s="41"/>
      <c r="X252" s="39"/>
      <c r="Y252" s="65"/>
      <c r="Z252" s="147"/>
      <c r="AA252" s="208"/>
    </row>
    <row r="253" spans="1:27" ht="20.100000000000001" customHeight="1" x14ac:dyDescent="0.15">
      <c r="A253" s="124">
        <f>IFERROR(IF(AND($L253="○", OR(TRIM($M253)="",TRIM($P253)="",TRIM($R253)="", AND($I$63="する",TRIM($U253)=""))),1001,0),3)</f>
        <v>0</v>
      </c>
      <c r="B253" s="124"/>
      <c r="C253" s="142"/>
      <c r="E253" s="314" t="s">
        <v>92</v>
      </c>
      <c r="F253" s="315" t="s">
        <v>132</v>
      </c>
      <c r="G253" s="316"/>
      <c r="H253" s="316"/>
      <c r="I253" s="316"/>
      <c r="J253" s="316"/>
      <c r="K253" s="317"/>
      <c r="L253" s="33"/>
      <c r="M253" s="50"/>
      <c r="N253" s="51"/>
      <c r="O253" s="52"/>
      <c r="P253" s="42"/>
      <c r="Q253" s="43"/>
      <c r="R253" s="36"/>
      <c r="S253" s="37"/>
      <c r="T253" s="38"/>
      <c r="U253" s="39"/>
      <c r="V253" s="40"/>
      <c r="W253" s="41"/>
      <c r="X253" s="39"/>
      <c r="Y253" s="65"/>
      <c r="Z253" s="147"/>
      <c r="AA253" s="208"/>
    </row>
    <row r="254" spans="1:27" ht="20.100000000000001" customHeight="1" x14ac:dyDescent="0.15">
      <c r="A254" s="124">
        <f>IFERROR(IF(AND($L254="○", OR(TRIM($M254)="",TRIM($P254)="",TRIM($R254)="", AND($I$63="する",TRIM($U254)=""))),1001,0),3)</f>
        <v>0</v>
      </c>
      <c r="B254" s="124"/>
      <c r="C254" s="138"/>
      <c r="E254" s="314" t="s">
        <v>93</v>
      </c>
      <c r="F254" s="315" t="s">
        <v>133</v>
      </c>
      <c r="G254" s="316"/>
      <c r="H254" s="316"/>
      <c r="I254" s="316"/>
      <c r="J254" s="316"/>
      <c r="K254" s="317"/>
      <c r="L254" s="33"/>
      <c r="M254" s="50"/>
      <c r="N254" s="51"/>
      <c r="O254" s="52"/>
      <c r="P254" s="42"/>
      <c r="Q254" s="43"/>
      <c r="R254" s="36"/>
      <c r="S254" s="37"/>
      <c r="T254" s="38"/>
      <c r="U254" s="39"/>
      <c r="V254" s="40"/>
      <c r="W254" s="41"/>
      <c r="X254" s="39"/>
      <c r="Y254" s="65"/>
      <c r="Z254" s="191"/>
      <c r="AA254" s="180"/>
    </row>
    <row r="255" spans="1:27" ht="20.100000000000001" customHeight="1" x14ac:dyDescent="0.15">
      <c r="A255" s="124">
        <f>IFERROR(IF(AND($L255="○", OR(TRIM($M255)="",TRIM($P255)="",TRIM($R255)="", AND($I$63="する",TRIM($U255)=""))),1001,0),3)</f>
        <v>0</v>
      </c>
      <c r="B255" s="124"/>
      <c r="C255" s="142"/>
      <c r="E255" s="314" t="s">
        <v>94</v>
      </c>
      <c r="F255" s="315" t="s">
        <v>134</v>
      </c>
      <c r="G255" s="316"/>
      <c r="H255" s="316"/>
      <c r="I255" s="316"/>
      <c r="J255" s="316"/>
      <c r="K255" s="317"/>
      <c r="L255" s="33"/>
      <c r="M255" s="50"/>
      <c r="N255" s="51"/>
      <c r="O255" s="52"/>
      <c r="P255" s="42"/>
      <c r="Q255" s="43"/>
      <c r="R255" s="36"/>
      <c r="S255" s="37"/>
      <c r="T255" s="38"/>
      <c r="U255" s="39"/>
      <c r="V255" s="40"/>
      <c r="W255" s="41"/>
      <c r="X255" s="39"/>
      <c r="Y255" s="65"/>
      <c r="Z255" s="147"/>
      <c r="AA255" s="208"/>
    </row>
    <row r="256" spans="1:27" ht="20.100000000000001" customHeight="1" x14ac:dyDescent="0.15">
      <c r="A256" s="124">
        <f>IFERROR(IF(AND($L256="○", OR(TRIM($M256)="",TRIM($P256)="",TRIM($R256)="", AND($I$63="する",TRIM($U256)=""))),1001,0),3)</f>
        <v>0</v>
      </c>
      <c r="B256" s="124"/>
      <c r="C256" s="142"/>
      <c r="E256" s="314" t="s">
        <v>95</v>
      </c>
      <c r="F256" s="315" t="s">
        <v>135</v>
      </c>
      <c r="G256" s="316"/>
      <c r="H256" s="316"/>
      <c r="I256" s="316"/>
      <c r="J256" s="316"/>
      <c r="K256" s="317"/>
      <c r="L256" s="33"/>
      <c r="M256" s="50"/>
      <c r="N256" s="51"/>
      <c r="O256" s="52"/>
      <c r="P256" s="42"/>
      <c r="Q256" s="43"/>
      <c r="R256" s="36"/>
      <c r="S256" s="37"/>
      <c r="T256" s="38"/>
      <c r="U256" s="39"/>
      <c r="V256" s="40"/>
      <c r="W256" s="41"/>
      <c r="X256" s="39"/>
      <c r="Y256" s="65"/>
      <c r="Z256" s="147"/>
      <c r="AA256" s="208"/>
    </row>
    <row r="257" spans="1:27" ht="20.100000000000001" customHeight="1" x14ac:dyDescent="0.15">
      <c r="A257" s="124">
        <f>IFERROR(IF(AND($L257="○", OR(TRIM($M257)="",TRIM($P257)="",TRIM($R257)="", AND($I$63="する",TRIM($U257)=""))),1001,0),3)</f>
        <v>0</v>
      </c>
      <c r="B257" s="124"/>
      <c r="C257" s="142"/>
      <c r="E257" s="314" t="s">
        <v>96</v>
      </c>
      <c r="F257" s="315" t="s">
        <v>136</v>
      </c>
      <c r="G257" s="316"/>
      <c r="H257" s="316"/>
      <c r="I257" s="316"/>
      <c r="J257" s="316"/>
      <c r="K257" s="317"/>
      <c r="L257" s="33"/>
      <c r="M257" s="50"/>
      <c r="N257" s="51"/>
      <c r="O257" s="52"/>
      <c r="P257" s="42"/>
      <c r="Q257" s="43"/>
      <c r="R257" s="36"/>
      <c r="S257" s="37"/>
      <c r="T257" s="38"/>
      <c r="U257" s="39"/>
      <c r="V257" s="40"/>
      <c r="W257" s="41"/>
      <c r="X257" s="39"/>
      <c r="Y257" s="65"/>
      <c r="Z257" s="147"/>
      <c r="AA257" s="208"/>
    </row>
    <row r="258" spans="1:27" ht="20.100000000000001" customHeight="1" x14ac:dyDescent="0.15">
      <c r="A258" s="124">
        <f>IFERROR(IF(AND($L258="○", OR(TRIM($M258)="",TRIM($P258)="",TRIM($R258)="", AND($I$63="する",TRIM($U258)=""))),1001,0),3)</f>
        <v>0</v>
      </c>
      <c r="B258" s="124"/>
      <c r="C258" s="142"/>
      <c r="E258" s="314" t="s">
        <v>97</v>
      </c>
      <c r="F258" s="315" t="s">
        <v>137</v>
      </c>
      <c r="G258" s="316"/>
      <c r="H258" s="316"/>
      <c r="I258" s="316"/>
      <c r="J258" s="316"/>
      <c r="K258" s="317"/>
      <c r="L258" s="33"/>
      <c r="M258" s="50"/>
      <c r="N258" s="51"/>
      <c r="O258" s="52"/>
      <c r="P258" s="42"/>
      <c r="Q258" s="43"/>
      <c r="R258" s="36"/>
      <c r="S258" s="37"/>
      <c r="T258" s="38"/>
      <c r="U258" s="39"/>
      <c r="V258" s="40"/>
      <c r="W258" s="41"/>
      <c r="X258" s="39"/>
      <c r="Y258" s="65"/>
      <c r="Z258" s="147"/>
      <c r="AA258" s="208"/>
    </row>
    <row r="259" spans="1:27" ht="20.100000000000001" customHeight="1" x14ac:dyDescent="0.15">
      <c r="A259" s="124">
        <f>IFERROR(IF(AND($L259="○", OR(TRIM($M259)="",TRIM($P259)="",TRIM($R259)="", AND($I$63="する",TRIM($U259)=""))),1001,0),3)</f>
        <v>0</v>
      </c>
      <c r="B259" s="124"/>
      <c r="C259" s="142"/>
      <c r="E259" s="314" t="s">
        <v>98</v>
      </c>
      <c r="F259" s="315" t="s">
        <v>138</v>
      </c>
      <c r="G259" s="316"/>
      <c r="H259" s="316"/>
      <c r="I259" s="316"/>
      <c r="J259" s="316"/>
      <c r="K259" s="317"/>
      <c r="L259" s="33"/>
      <c r="M259" s="50"/>
      <c r="N259" s="51"/>
      <c r="O259" s="52"/>
      <c r="P259" s="42"/>
      <c r="Q259" s="43"/>
      <c r="R259" s="36"/>
      <c r="S259" s="37"/>
      <c r="T259" s="38"/>
      <c r="U259" s="39"/>
      <c r="V259" s="40"/>
      <c r="W259" s="41"/>
      <c r="X259" s="39"/>
      <c r="Y259" s="65"/>
      <c r="Z259" s="147"/>
      <c r="AA259" s="208"/>
    </row>
    <row r="260" spans="1:27" ht="20.100000000000001" customHeight="1" x14ac:dyDescent="0.15">
      <c r="A260" s="124">
        <f>IFERROR(IF(AND($L260="○", OR(TRIM($M260)="",TRIM($P260)="",TRIM($R260)="", AND($I$63="する",TRIM($U260)=""))),1001,0),3)</f>
        <v>0</v>
      </c>
      <c r="B260" s="124"/>
      <c r="C260" s="142"/>
      <c r="E260" s="314" t="s">
        <v>99</v>
      </c>
      <c r="F260" s="315" t="s">
        <v>139</v>
      </c>
      <c r="G260" s="316"/>
      <c r="H260" s="316"/>
      <c r="I260" s="316"/>
      <c r="J260" s="316"/>
      <c r="K260" s="317"/>
      <c r="L260" s="33"/>
      <c r="M260" s="50"/>
      <c r="N260" s="51"/>
      <c r="O260" s="52"/>
      <c r="P260" s="42"/>
      <c r="Q260" s="43"/>
      <c r="R260" s="36"/>
      <c r="S260" s="37"/>
      <c r="T260" s="38"/>
      <c r="U260" s="39"/>
      <c r="V260" s="40"/>
      <c r="W260" s="41"/>
      <c r="X260" s="39"/>
      <c r="Y260" s="65"/>
      <c r="Z260" s="147"/>
      <c r="AA260" s="208"/>
    </row>
    <row r="261" spans="1:27" ht="20.100000000000001" customHeight="1" x14ac:dyDescent="0.15">
      <c r="A261" s="124">
        <f>IFERROR(IF(AND($L261="○", OR(TRIM($M261)="",TRIM($P261)="",TRIM($R261)="", AND($I$63="する",TRIM($U261)=""))),1001,0),3)</f>
        <v>0</v>
      </c>
      <c r="B261" s="124"/>
      <c r="C261" s="142"/>
      <c r="E261" s="314" t="s">
        <v>100</v>
      </c>
      <c r="F261" s="315" t="s">
        <v>140</v>
      </c>
      <c r="G261" s="316"/>
      <c r="H261" s="316"/>
      <c r="I261" s="316"/>
      <c r="J261" s="316"/>
      <c r="K261" s="317"/>
      <c r="L261" s="33"/>
      <c r="M261" s="50"/>
      <c r="N261" s="51"/>
      <c r="O261" s="52"/>
      <c r="P261" s="42"/>
      <c r="Q261" s="43"/>
      <c r="R261" s="36"/>
      <c r="S261" s="37"/>
      <c r="T261" s="38"/>
      <c r="U261" s="39"/>
      <c r="V261" s="40"/>
      <c r="W261" s="41"/>
      <c r="X261" s="39"/>
      <c r="Y261" s="65"/>
      <c r="Z261" s="147"/>
      <c r="AA261" s="208"/>
    </row>
    <row r="262" spans="1:27" ht="20.100000000000001" customHeight="1" x14ac:dyDescent="0.15">
      <c r="A262" s="124">
        <f>IFERROR(IF(AND($L262="○", OR(TRIM($M262)="",TRIM($P262)="",TRIM($R262)="", AND($I$63="する",TRIM($U262)=""))),1001,0),3)</f>
        <v>0</v>
      </c>
      <c r="B262" s="124"/>
      <c r="C262" s="142"/>
      <c r="E262" s="314" t="s">
        <v>101</v>
      </c>
      <c r="F262" s="315" t="s">
        <v>141</v>
      </c>
      <c r="G262" s="316"/>
      <c r="H262" s="316"/>
      <c r="I262" s="316"/>
      <c r="J262" s="316"/>
      <c r="K262" s="317"/>
      <c r="L262" s="33"/>
      <c r="M262" s="50"/>
      <c r="N262" s="51"/>
      <c r="O262" s="52"/>
      <c r="P262" s="42"/>
      <c r="Q262" s="43"/>
      <c r="R262" s="36"/>
      <c r="S262" s="37"/>
      <c r="T262" s="38"/>
      <c r="U262" s="39"/>
      <c r="V262" s="40"/>
      <c r="W262" s="41"/>
      <c r="X262" s="39"/>
      <c r="Y262" s="65"/>
      <c r="Z262" s="147"/>
      <c r="AA262" s="208"/>
    </row>
    <row r="263" spans="1:27" ht="20.100000000000001" customHeight="1" x14ac:dyDescent="0.15">
      <c r="A263" s="124">
        <f>IFERROR(IF(AND($L263="○", OR(TRIM($M263)="",TRIM($P263)="",TRIM($R263)="", AND($I$63="する",TRIM($U263)=""))),1001,0),3)</f>
        <v>0</v>
      </c>
      <c r="B263" s="124"/>
      <c r="C263" s="142"/>
      <c r="E263" s="314" t="s">
        <v>102</v>
      </c>
      <c r="F263" s="315" t="s">
        <v>142</v>
      </c>
      <c r="G263" s="316"/>
      <c r="H263" s="316"/>
      <c r="I263" s="316"/>
      <c r="J263" s="316"/>
      <c r="K263" s="317"/>
      <c r="L263" s="33"/>
      <c r="M263" s="50"/>
      <c r="N263" s="51"/>
      <c r="O263" s="52"/>
      <c r="P263" s="42"/>
      <c r="Q263" s="43"/>
      <c r="R263" s="36"/>
      <c r="S263" s="37"/>
      <c r="T263" s="38"/>
      <c r="U263" s="39"/>
      <c r="V263" s="40"/>
      <c r="W263" s="41"/>
      <c r="X263" s="39"/>
      <c r="Y263" s="65"/>
      <c r="Z263" s="147"/>
      <c r="AA263" s="208"/>
    </row>
    <row r="264" spans="1:27" ht="20.100000000000001" customHeight="1" x14ac:dyDescent="0.15">
      <c r="A264" s="124">
        <f>IFERROR(IF(AND($L264="○", TRIM($R264)=""),1001,0),3)</f>
        <v>0</v>
      </c>
      <c r="B264" s="124"/>
      <c r="C264" s="142"/>
      <c r="E264" s="318" t="s">
        <v>160</v>
      </c>
      <c r="F264" s="319" t="s">
        <v>159</v>
      </c>
      <c r="G264" s="320"/>
      <c r="H264" s="320"/>
      <c r="I264" s="320"/>
      <c r="J264" s="320"/>
      <c r="K264" s="321"/>
      <c r="L264" s="34"/>
      <c r="M264" s="322"/>
      <c r="N264" s="323"/>
      <c r="O264" s="324"/>
      <c r="P264" s="325"/>
      <c r="Q264" s="326"/>
      <c r="R264" s="53"/>
      <c r="S264" s="54"/>
      <c r="T264" s="55"/>
      <c r="U264" s="327"/>
      <c r="V264" s="328"/>
      <c r="W264" s="329"/>
      <c r="X264" s="113"/>
      <c r="Y264" s="114"/>
      <c r="Z264" s="147"/>
      <c r="AA264" s="208"/>
    </row>
    <row r="265" spans="1:27" ht="19.899999999999999" customHeight="1" x14ac:dyDescent="0.15">
      <c r="A265" s="124"/>
      <c r="B265" s="124"/>
      <c r="C265" s="151"/>
      <c r="D265" s="148"/>
      <c r="E265" s="148"/>
      <c r="F265" s="148"/>
      <c r="G265" s="148"/>
      <c r="H265" s="148"/>
      <c r="I265" s="148"/>
      <c r="J265" s="148"/>
      <c r="K265" s="148"/>
      <c r="L265" s="148"/>
      <c r="M265" s="207"/>
      <c r="N265" s="148"/>
      <c r="O265" s="194"/>
      <c r="P265" s="167"/>
      <c r="Q265" s="188"/>
      <c r="R265" s="188"/>
      <c r="S265" s="188"/>
      <c r="T265" s="188"/>
      <c r="U265" s="188"/>
      <c r="V265" s="188"/>
      <c r="W265" s="188"/>
      <c r="X265" s="188"/>
      <c r="Y265" s="167"/>
      <c r="Z265" s="147"/>
    </row>
    <row r="266" spans="1:27" ht="20.100000000000001" customHeight="1" x14ac:dyDescent="0.15">
      <c r="A266" s="124">
        <f>IFERROR(IF(TRIM($I266)="",1001,0),3)</f>
        <v>1001</v>
      </c>
      <c r="B266" s="124"/>
      <c r="C266" s="151"/>
      <c r="D266" s="143">
        <v>4</v>
      </c>
      <c r="E266" s="119" t="s">
        <v>319</v>
      </c>
      <c r="F266" s="148"/>
      <c r="G266" s="148"/>
      <c r="H266" s="148"/>
      <c r="I266" s="44"/>
      <c r="J266" s="45"/>
      <c r="K266" s="45"/>
      <c r="L266" s="45"/>
      <c r="M266" s="45"/>
      <c r="N266" s="194"/>
      <c r="O266" s="167"/>
      <c r="P266" s="188"/>
      <c r="Q266" s="188"/>
      <c r="R266" s="188"/>
      <c r="S266" s="194"/>
      <c r="T266" s="194"/>
      <c r="U266" s="194"/>
      <c r="V266" s="194"/>
      <c r="W266" s="194"/>
      <c r="X266" s="194"/>
      <c r="Y266" s="167"/>
      <c r="Z266" s="147"/>
    </row>
    <row r="267" spans="1:27" ht="20.100000000000001" customHeight="1" x14ac:dyDescent="0.15">
      <c r="A267" s="124"/>
      <c r="B267" s="124"/>
      <c r="C267" s="151"/>
      <c r="D267" s="148"/>
      <c r="E267" s="171" t="s">
        <v>320</v>
      </c>
      <c r="F267" s="148"/>
      <c r="G267" s="148"/>
      <c r="H267" s="148"/>
      <c r="I267" s="148"/>
      <c r="J267" s="213" t="s">
        <v>72</v>
      </c>
      <c r="K267" s="167"/>
      <c r="L267" s="214"/>
      <c r="M267" s="214"/>
      <c r="N267" s="194"/>
      <c r="O267" s="167"/>
      <c r="P267" s="188"/>
      <c r="Q267" s="188"/>
      <c r="R267" s="188"/>
      <c r="S267" s="194"/>
      <c r="T267" s="194"/>
      <c r="U267" s="194"/>
      <c r="V267" s="194"/>
      <c r="W267" s="194"/>
      <c r="X267" s="194"/>
      <c r="Y267" s="167"/>
      <c r="Z267" s="147"/>
    </row>
    <row r="268" spans="1:27" ht="20.100000000000001" customHeight="1" x14ac:dyDescent="0.15">
      <c r="A268" s="124"/>
      <c r="B268" s="124"/>
      <c r="C268" s="161"/>
      <c r="D268" s="162"/>
      <c r="E268" s="330"/>
      <c r="F268" s="162"/>
      <c r="G268" s="162"/>
      <c r="H268" s="162"/>
      <c r="I268" s="162"/>
      <c r="J268" s="331"/>
      <c r="K268" s="163"/>
      <c r="L268" s="289"/>
      <c r="M268" s="289"/>
      <c r="N268" s="193"/>
      <c r="O268" s="163"/>
      <c r="P268" s="187"/>
      <c r="Q268" s="187"/>
      <c r="R268" s="187"/>
      <c r="S268" s="193"/>
      <c r="T268" s="193"/>
      <c r="U268" s="193"/>
      <c r="V268" s="193"/>
      <c r="W268" s="193"/>
      <c r="X268" s="193"/>
      <c r="Y268" s="163"/>
      <c r="Z268" s="165"/>
      <c r="AA268" s="158"/>
    </row>
    <row r="269" spans="1:27" ht="19.899999999999999" customHeight="1" x14ac:dyDescent="0.15"/>
    <row r="270" spans="1:27" ht="19.899999999999999" customHeight="1" x14ac:dyDescent="0.15">
      <c r="M270" s="291"/>
      <c r="O270" s="180"/>
      <c r="Q270" s="292"/>
      <c r="R270" s="292"/>
      <c r="S270" s="292"/>
      <c r="T270" s="292"/>
      <c r="U270" s="292"/>
      <c r="V270" s="292"/>
      <c r="W270" s="292"/>
      <c r="X270" s="292"/>
    </row>
    <row r="271" spans="1:27" ht="20.100000000000001" customHeight="1" x14ac:dyDescent="0.15">
      <c r="B271" s="124"/>
      <c r="C271" s="135" t="s">
        <v>194</v>
      </c>
      <c r="D271" s="136"/>
      <c r="E271" s="136"/>
      <c r="F271" s="136"/>
      <c r="G271" s="136"/>
      <c r="H271" s="137"/>
      <c r="I271" s="290"/>
      <c r="L271" s="291"/>
      <c r="N271" s="180"/>
      <c r="P271" s="292"/>
      <c r="Q271" s="292"/>
      <c r="R271" s="292"/>
      <c r="S271" s="180"/>
      <c r="T271" s="180"/>
      <c r="U271" s="180"/>
      <c r="V271" s="180"/>
      <c r="W271" s="180"/>
      <c r="X271" s="180"/>
      <c r="Y271" s="180"/>
      <c r="AA271" s="180"/>
    </row>
    <row r="272" spans="1:27" ht="20.100000000000001" customHeight="1" x14ac:dyDescent="0.15">
      <c r="B272" s="124"/>
      <c r="C272" s="138"/>
      <c r="D272" s="139"/>
      <c r="E272" s="139"/>
      <c r="F272" s="139"/>
      <c r="G272" s="139"/>
      <c r="H272" s="139"/>
      <c r="I272" s="139"/>
      <c r="J272" s="140"/>
      <c r="K272" s="140"/>
      <c r="L272" s="197"/>
      <c r="M272" s="197"/>
      <c r="N272" s="184"/>
      <c r="O272" s="184"/>
      <c r="P272" s="293"/>
      <c r="Q272" s="293"/>
      <c r="R272" s="293"/>
      <c r="S272" s="184"/>
      <c r="T272" s="184"/>
      <c r="U272" s="184"/>
      <c r="V272" s="184"/>
      <c r="W272" s="184"/>
      <c r="X272" s="184"/>
      <c r="Y272" s="184"/>
      <c r="Z272" s="141"/>
      <c r="AA272" s="180"/>
    </row>
    <row r="273" spans="1:26" ht="19.899999999999999" customHeight="1" x14ac:dyDescent="0.15">
      <c r="B273" s="124"/>
      <c r="C273" s="142"/>
      <c r="D273" s="332" t="s">
        <v>313</v>
      </c>
      <c r="E273" s="333"/>
      <c r="F273" s="333"/>
      <c r="G273" s="333"/>
      <c r="H273" s="333"/>
      <c r="I273" s="333"/>
      <c r="J273" s="333"/>
      <c r="K273" s="333"/>
      <c r="L273" s="333"/>
      <c r="M273" s="333"/>
      <c r="N273" s="333"/>
      <c r="O273" s="333"/>
      <c r="P273" s="333"/>
      <c r="Q273" s="333"/>
      <c r="R273" s="333"/>
      <c r="S273" s="333"/>
      <c r="T273" s="333"/>
      <c r="U273" s="333"/>
      <c r="V273" s="333"/>
      <c r="W273" s="333"/>
      <c r="X273" s="333"/>
      <c r="Y273" s="333"/>
      <c r="Z273" s="147"/>
    </row>
    <row r="274" spans="1:26" ht="20.100000000000001" customHeight="1" x14ac:dyDescent="0.15">
      <c r="A274" s="215">
        <f>IFERROR(IF(TRIM($I274)="",1001,0),3)</f>
        <v>1001</v>
      </c>
      <c r="B274" s="124"/>
      <c r="C274" s="138"/>
      <c r="D274" s="143">
        <v>1</v>
      </c>
      <c r="E274" s="119" t="s">
        <v>303</v>
      </c>
      <c r="F274" s="334"/>
      <c r="G274" s="334"/>
      <c r="H274" s="334"/>
      <c r="I274" s="44"/>
      <c r="J274" s="45"/>
      <c r="K274" s="45"/>
      <c r="L274" s="45"/>
      <c r="M274" s="45"/>
      <c r="N274" s="149"/>
      <c r="O274" s="149"/>
      <c r="P274" s="149"/>
      <c r="Q274" s="149"/>
      <c r="R274" s="149"/>
      <c r="S274" s="149"/>
      <c r="T274" s="149"/>
      <c r="U274" s="149"/>
      <c r="V274" s="149"/>
      <c r="W274" s="149"/>
      <c r="X274" s="149"/>
      <c r="Y274" s="149"/>
      <c r="Z274" s="191"/>
    </row>
    <row r="275" spans="1:26" ht="19.899999999999999" customHeight="1" x14ac:dyDescent="0.15">
      <c r="A275" s="215"/>
      <c r="B275" s="124"/>
      <c r="C275" s="138"/>
      <c r="D275" s="143"/>
      <c r="F275" s="334"/>
      <c r="G275" s="334"/>
      <c r="H275" s="334"/>
      <c r="I275" s="334"/>
      <c r="J275" s="150" t="s">
        <v>304</v>
      </c>
      <c r="K275" s="150"/>
      <c r="L275" s="150"/>
      <c r="M275" s="150"/>
      <c r="N275" s="150"/>
      <c r="O275" s="150"/>
      <c r="P275" s="150"/>
      <c r="Q275" s="150"/>
      <c r="R275" s="150"/>
      <c r="S275" s="150"/>
      <c r="T275" s="150"/>
      <c r="U275" s="150"/>
      <c r="V275" s="150"/>
      <c r="W275" s="150"/>
      <c r="X275" s="150"/>
      <c r="Y275" s="150"/>
      <c r="Z275" s="191"/>
    </row>
    <row r="276" spans="1:26" ht="20.100000000000001" customHeight="1" x14ac:dyDescent="0.15">
      <c r="A276" s="117"/>
      <c r="B276" s="117"/>
      <c r="C276" s="151"/>
      <c r="D276" s="143">
        <v>2</v>
      </c>
      <c r="E276" s="148" t="s">
        <v>195</v>
      </c>
      <c r="F276" s="148"/>
      <c r="G276" s="148"/>
      <c r="H276" s="148"/>
      <c r="I276" s="335"/>
      <c r="J276" s="171"/>
      <c r="K276" s="336"/>
      <c r="L276" s="171"/>
      <c r="M276" s="171"/>
      <c r="N276" s="149"/>
      <c r="O276" s="149"/>
      <c r="P276" s="149"/>
      <c r="Q276" s="149"/>
      <c r="R276" s="149"/>
      <c r="S276" s="149"/>
      <c r="T276" s="149"/>
      <c r="U276" s="149"/>
      <c r="Z276" s="147"/>
    </row>
    <row r="277" spans="1:26" ht="19.899999999999999" customHeight="1" x14ac:dyDescent="0.15">
      <c r="A277" s="117"/>
      <c r="B277" s="117"/>
      <c r="C277" s="151"/>
      <c r="D277" s="148"/>
      <c r="E277" s="337" t="s">
        <v>305</v>
      </c>
      <c r="F277" s="337"/>
      <c r="G277" s="337"/>
      <c r="H277" s="337"/>
      <c r="I277" s="337"/>
      <c r="J277" s="337"/>
      <c r="K277" s="337"/>
      <c r="L277" s="337"/>
      <c r="M277" s="337"/>
      <c r="N277" s="337"/>
      <c r="O277" s="337"/>
      <c r="P277" s="337"/>
      <c r="Q277" s="337"/>
      <c r="R277" s="337"/>
      <c r="S277" s="337"/>
      <c r="T277" s="337"/>
      <c r="U277" s="337"/>
      <c r="V277" s="337"/>
      <c r="W277" s="337"/>
      <c r="X277" s="337"/>
      <c r="Y277" s="337"/>
      <c r="Z277" s="147"/>
    </row>
    <row r="278" spans="1:26" ht="20.100000000000001" customHeight="1" x14ac:dyDescent="0.15">
      <c r="A278" s="117"/>
      <c r="B278" s="117"/>
      <c r="C278" s="151"/>
      <c r="D278" s="148"/>
      <c r="E278" s="338" t="s">
        <v>196</v>
      </c>
      <c r="F278" s="339"/>
      <c r="G278" s="339"/>
      <c r="H278" s="339"/>
      <c r="I278" s="339"/>
      <c r="J278" s="339"/>
      <c r="K278" s="339"/>
      <c r="L278" s="340"/>
      <c r="M278" s="234" t="s">
        <v>197</v>
      </c>
      <c r="N278" s="235"/>
      <c r="O278" s="341"/>
      <c r="P278" s="235"/>
      <c r="Q278" s="236"/>
      <c r="Z278" s="147"/>
    </row>
    <row r="279" spans="1:26" ht="20.100000000000001" customHeight="1" x14ac:dyDescent="0.15">
      <c r="A279" s="117">
        <f>IFERROR(IF(TRIM($M279)="",1001,0),3)</f>
        <v>1001</v>
      </c>
      <c r="B279" s="117"/>
      <c r="C279" s="151"/>
      <c r="D279" s="148"/>
      <c r="E279" s="342" t="s">
        <v>198</v>
      </c>
      <c r="F279" s="343"/>
      <c r="G279" s="343"/>
      <c r="H279" s="343"/>
      <c r="I279" s="343"/>
      <c r="J279" s="343"/>
      <c r="K279" s="343"/>
      <c r="L279" s="344"/>
      <c r="M279" s="46"/>
      <c r="N279" s="47"/>
      <c r="O279" s="48"/>
      <c r="P279" s="47"/>
      <c r="Q279" s="49"/>
      <c r="Z279" s="147"/>
    </row>
    <row r="280" spans="1:26" ht="20.100000000000001" customHeight="1" x14ac:dyDescent="0.15">
      <c r="A280" s="117">
        <f>IFERROR(IF(TRIM($M280)="",1001,0),3)</f>
        <v>1001</v>
      </c>
      <c r="B280" s="117"/>
      <c r="C280" s="151"/>
      <c r="D280" s="148"/>
      <c r="E280" s="345" t="s">
        <v>199</v>
      </c>
      <c r="F280" s="346"/>
      <c r="G280" s="346"/>
      <c r="H280" s="346"/>
      <c r="I280" s="346"/>
      <c r="J280" s="346"/>
      <c r="K280" s="346"/>
      <c r="L280" s="347"/>
      <c r="M280" s="56"/>
      <c r="N280" s="57"/>
      <c r="O280" s="57"/>
      <c r="P280" s="57"/>
      <c r="Q280" s="58"/>
      <c r="Z280" s="147"/>
    </row>
    <row r="281" spans="1:26" ht="20.100000000000001" customHeight="1" x14ac:dyDescent="0.15">
      <c r="A281" s="124"/>
      <c r="B281" s="124"/>
      <c r="C281" s="151"/>
      <c r="D281" s="148"/>
      <c r="E281" s="148"/>
      <c r="F281" s="148"/>
      <c r="G281" s="148"/>
      <c r="H281" s="148"/>
      <c r="I281" s="148"/>
      <c r="J281" s="167"/>
      <c r="K281" s="167"/>
      <c r="L281" s="214"/>
      <c r="M281" s="214"/>
      <c r="N281" s="194"/>
      <c r="O281" s="167"/>
      <c r="P281" s="188"/>
      <c r="Q281" s="188"/>
      <c r="R281" s="188"/>
      <c r="S281" s="194"/>
      <c r="T281" s="194"/>
      <c r="U281" s="194"/>
      <c r="V281" s="194"/>
      <c r="W281" s="194"/>
      <c r="X281" s="194"/>
      <c r="Y281" s="167"/>
      <c r="Z281" s="147"/>
    </row>
    <row r="282" spans="1:26" ht="20.100000000000001" customHeight="1" x14ac:dyDescent="0.15">
      <c r="A282" s="215">
        <f>IFERROR(IF(TRIM($I282)="",1001,0),3)</f>
        <v>1001</v>
      </c>
      <c r="B282" s="124"/>
      <c r="C282" s="138"/>
      <c r="D282" s="143">
        <v>3</v>
      </c>
      <c r="E282" s="119" t="s">
        <v>306</v>
      </c>
      <c r="F282" s="334"/>
      <c r="G282" s="334"/>
      <c r="H282" s="334"/>
      <c r="I282" s="44"/>
      <c r="J282" s="45"/>
      <c r="K282" s="45"/>
      <c r="L282" s="45"/>
      <c r="M282" s="45"/>
      <c r="N282" s="149"/>
      <c r="O282" s="149"/>
      <c r="P282" s="149"/>
      <c r="Q282" s="149"/>
      <c r="R282" s="149"/>
      <c r="S282" s="149"/>
      <c r="T282" s="149"/>
      <c r="U282" s="149"/>
      <c r="V282" s="149"/>
      <c r="W282" s="149"/>
      <c r="X282" s="149"/>
      <c r="Y282" s="149"/>
      <c r="Z282" s="191"/>
    </row>
    <row r="283" spans="1:26" ht="19.899999999999999" customHeight="1" x14ac:dyDescent="0.15">
      <c r="A283" s="215"/>
      <c r="B283" s="124"/>
      <c r="C283" s="138"/>
      <c r="D283" s="143"/>
      <c r="E283" s="221" t="s">
        <v>203</v>
      </c>
      <c r="F283" s="334"/>
      <c r="G283" s="334"/>
      <c r="H283" s="334"/>
      <c r="I283" s="334"/>
      <c r="J283" s="150" t="s">
        <v>307</v>
      </c>
      <c r="K283" s="150"/>
      <c r="L283" s="150"/>
      <c r="M283" s="150"/>
      <c r="N283" s="150"/>
      <c r="O283" s="150"/>
      <c r="P283" s="150"/>
      <c r="Q283" s="150"/>
      <c r="R283" s="150"/>
      <c r="S283" s="150"/>
      <c r="T283" s="150"/>
      <c r="U283" s="150"/>
      <c r="V283" s="150"/>
      <c r="W283" s="150"/>
      <c r="X283" s="150"/>
      <c r="Y283" s="150"/>
      <c r="Z283" s="191"/>
    </row>
    <row r="284" spans="1:26" ht="20.100000000000001" customHeight="1" x14ac:dyDescent="0.15">
      <c r="A284" s="215">
        <f>IFERROR(IF(TRIM($I284)="",1001,0),3)</f>
        <v>1001</v>
      </c>
      <c r="B284" s="124"/>
      <c r="C284" s="138"/>
      <c r="D284" s="143">
        <v>4</v>
      </c>
      <c r="E284" s="119" t="s">
        <v>200</v>
      </c>
      <c r="F284" s="334"/>
      <c r="G284" s="334"/>
      <c r="H284" s="334"/>
      <c r="I284" s="44"/>
      <c r="J284" s="44"/>
      <c r="K284" s="44"/>
      <c r="L284" s="44"/>
      <c r="M284" s="44"/>
      <c r="N284" s="44"/>
      <c r="O284" s="44"/>
      <c r="P284" s="44"/>
      <c r="Q284" s="44"/>
      <c r="R284" s="44"/>
      <c r="S284" s="44"/>
      <c r="T284" s="44"/>
      <c r="U284" s="44"/>
      <c r="V284" s="44"/>
      <c r="W284" s="44"/>
      <c r="X284" s="44"/>
      <c r="Y284" s="44"/>
      <c r="Z284" s="191"/>
    </row>
    <row r="285" spans="1:26" ht="30" customHeight="1" x14ac:dyDescent="0.15">
      <c r="A285" s="215"/>
      <c r="B285" s="124"/>
      <c r="C285" s="138"/>
      <c r="D285" s="143"/>
      <c r="F285" s="334"/>
      <c r="G285" s="334"/>
      <c r="H285" s="334"/>
      <c r="I285" s="334"/>
      <c r="J285" s="348" t="s">
        <v>315</v>
      </c>
      <c r="K285" s="348"/>
      <c r="L285" s="348"/>
      <c r="M285" s="348"/>
      <c r="N285" s="348"/>
      <c r="O285" s="348"/>
      <c r="P285" s="348"/>
      <c r="Q285" s="348"/>
      <c r="R285" s="348"/>
      <c r="S285" s="348"/>
      <c r="T285" s="348"/>
      <c r="U285" s="348"/>
      <c r="V285" s="348"/>
      <c r="W285" s="348"/>
      <c r="X285" s="348"/>
      <c r="Y285" s="348"/>
      <c r="Z285" s="191"/>
    </row>
    <row r="286" spans="1:26" ht="19.899999999999999" customHeight="1" x14ac:dyDescent="0.15">
      <c r="B286" s="191"/>
      <c r="C286" s="349"/>
      <c r="D286" s="196"/>
      <c r="E286" s="196"/>
      <c r="F286" s="196"/>
      <c r="G286" s="196"/>
      <c r="H286" s="196"/>
      <c r="I286" s="196"/>
      <c r="J286" s="196"/>
      <c r="K286" s="196"/>
      <c r="L286" s="196"/>
      <c r="M286" s="196"/>
      <c r="N286" s="196"/>
      <c r="O286" s="196"/>
      <c r="P286" s="196"/>
      <c r="Q286" s="196"/>
      <c r="R286" s="196"/>
      <c r="S286" s="196"/>
      <c r="T286" s="196"/>
      <c r="U286" s="196"/>
      <c r="V286" s="196"/>
      <c r="W286" s="196"/>
      <c r="X286" s="196"/>
      <c r="Y286" s="196"/>
      <c r="Z286" s="350"/>
    </row>
    <row r="287" spans="1:26" ht="19.899999999999999" customHeight="1" x14ac:dyDescent="0.15"/>
    <row r="288" spans="1:26" ht="19.899999999999999" hidden="1" customHeight="1" x14ac:dyDescent="0.15"/>
    <row r="289" spans="1:26" ht="20.100000000000001" hidden="1" customHeight="1" x14ac:dyDescent="0.15">
      <c r="A289" s="117"/>
      <c r="B289" s="117"/>
      <c r="C289" s="135" t="s">
        <v>308</v>
      </c>
      <c r="D289" s="136"/>
      <c r="E289" s="136"/>
      <c r="F289" s="136"/>
      <c r="G289" s="136"/>
      <c r="H289" s="137"/>
      <c r="I289" s="168"/>
      <c r="V289" s="196"/>
      <c r="W289" s="196"/>
      <c r="X289" s="196"/>
      <c r="Y289" s="196"/>
      <c r="Z289" s="196"/>
    </row>
    <row r="290" spans="1:26" ht="15" hidden="1" customHeight="1" x14ac:dyDescent="0.15">
      <c r="A290" s="117"/>
      <c r="B290" s="117"/>
      <c r="C290" s="181"/>
      <c r="D290" s="182"/>
      <c r="E290" s="182"/>
      <c r="F290" s="182"/>
      <c r="G290" s="182"/>
      <c r="H290" s="182"/>
      <c r="I290" s="183"/>
      <c r="J290" s="140"/>
      <c r="K290" s="140"/>
      <c r="L290" s="140"/>
      <c r="M290" s="140"/>
      <c r="N290" s="140"/>
      <c r="O290" s="140"/>
      <c r="P290" s="140"/>
      <c r="Q290" s="140"/>
      <c r="R290" s="140"/>
      <c r="S290" s="140"/>
      <c r="T290" s="140"/>
      <c r="U290" s="140"/>
      <c r="V290" s="148"/>
      <c r="Z290" s="351"/>
    </row>
    <row r="291" spans="1:26" ht="30" hidden="1" customHeight="1" x14ac:dyDescent="0.15">
      <c r="A291" s="117"/>
      <c r="B291" s="117"/>
      <c r="C291" s="181"/>
      <c r="D291" s="352" t="s">
        <v>275</v>
      </c>
      <c r="E291" s="352"/>
      <c r="F291" s="352"/>
      <c r="G291" s="352"/>
      <c r="H291" s="352"/>
      <c r="I291" s="352"/>
      <c r="J291" s="352"/>
      <c r="K291" s="352"/>
      <c r="L291" s="352"/>
      <c r="M291" s="352"/>
      <c r="N291" s="352"/>
      <c r="O291" s="352"/>
      <c r="P291" s="352"/>
      <c r="Q291" s="352"/>
      <c r="R291" s="352"/>
      <c r="S291" s="352"/>
      <c r="T291" s="352"/>
      <c r="U291" s="352"/>
      <c r="V291" s="352"/>
      <c r="W291" s="352"/>
      <c r="X291" s="352"/>
      <c r="Y291" s="352"/>
      <c r="Z291" s="191"/>
    </row>
    <row r="292" spans="1:26" ht="20.100000000000001" hidden="1" customHeight="1" x14ac:dyDescent="0.15">
      <c r="A292" s="117"/>
      <c r="B292" s="117"/>
      <c r="C292" s="142"/>
      <c r="D292" s="143">
        <v>1</v>
      </c>
      <c r="E292" s="119" t="s">
        <v>204</v>
      </c>
      <c r="I292" s="44"/>
      <c r="J292" s="44"/>
      <c r="K292" s="44"/>
      <c r="L292" s="44"/>
      <c r="M292" s="44"/>
      <c r="N292" s="44"/>
      <c r="O292" s="44"/>
      <c r="P292" s="44"/>
      <c r="Q292" s="44"/>
      <c r="R292" s="44"/>
      <c r="S292" s="44"/>
      <c r="T292" s="44"/>
      <c r="U292" s="44"/>
      <c r="V292" s="44"/>
      <c r="W292" s="44"/>
      <c r="X292" s="44"/>
      <c r="Y292" s="44"/>
      <c r="Z292" s="191"/>
    </row>
    <row r="293" spans="1:26" ht="20.100000000000001" hidden="1" customHeight="1" x14ac:dyDescent="0.15">
      <c r="A293" s="117"/>
      <c r="B293" s="117"/>
      <c r="C293" s="142"/>
      <c r="D293" s="143"/>
      <c r="E293" s="148"/>
      <c r="F293" s="148"/>
      <c r="G293" s="148"/>
      <c r="H293" s="148"/>
      <c r="I293" s="353"/>
      <c r="J293" s="159" t="s">
        <v>205</v>
      </c>
      <c r="K293" s="171"/>
      <c r="L293" s="171"/>
      <c r="M293" s="171"/>
      <c r="N293" s="171"/>
      <c r="O293" s="171"/>
      <c r="P293" s="171"/>
      <c r="Q293" s="171"/>
      <c r="R293" s="171"/>
      <c r="S293" s="171"/>
      <c r="T293" s="171"/>
      <c r="U293" s="171"/>
      <c r="V293" s="148"/>
      <c r="Z293" s="191"/>
    </row>
    <row r="294" spans="1:26" ht="20.100000000000001" hidden="1" customHeight="1" x14ac:dyDescent="0.15">
      <c r="A294" s="117">
        <f>IFERROR(IF(AND(TRIM($I294)&lt;&gt;"", NOT(OR(IFERROR(SEARCH(" ",$I294),0)&gt;0, IFERROR(SEARCH("　",$I294),0)&gt;0))),1001,0),3)</f>
        <v>0</v>
      </c>
      <c r="B294" s="117"/>
      <c r="C294" s="142"/>
      <c r="D294" s="143">
        <v>2</v>
      </c>
      <c r="E294" s="119" t="s">
        <v>206</v>
      </c>
      <c r="I294" s="44"/>
      <c r="J294" s="44"/>
      <c r="K294" s="44"/>
      <c r="L294" s="44"/>
      <c r="M294" s="44"/>
      <c r="N294" s="44"/>
      <c r="O294" s="44"/>
      <c r="P294" s="44"/>
      <c r="Q294" s="44"/>
      <c r="R294" s="44"/>
      <c r="S294" s="44"/>
      <c r="T294" s="44"/>
      <c r="U294" s="44"/>
      <c r="V294" s="44"/>
      <c r="W294" s="44"/>
      <c r="X294" s="44"/>
      <c r="Y294" s="44"/>
      <c r="Z294" s="191"/>
    </row>
    <row r="295" spans="1:26" ht="20.100000000000001" hidden="1" customHeight="1" x14ac:dyDescent="0.15">
      <c r="A295" s="117"/>
      <c r="B295" s="117"/>
      <c r="C295" s="142"/>
      <c r="D295" s="143"/>
      <c r="E295" s="148"/>
      <c r="F295" s="148"/>
      <c r="G295" s="148"/>
      <c r="H295" s="148"/>
      <c r="I295" s="353"/>
      <c r="J295" s="159" t="s">
        <v>5</v>
      </c>
      <c r="K295" s="171"/>
      <c r="L295" s="171"/>
      <c r="M295" s="171"/>
      <c r="N295" s="171"/>
      <c r="O295" s="171"/>
      <c r="P295" s="171"/>
      <c r="Q295" s="171"/>
      <c r="R295" s="171"/>
      <c r="S295" s="171"/>
      <c r="T295" s="171"/>
      <c r="U295" s="171"/>
      <c r="V295" s="148"/>
      <c r="Z295" s="191"/>
    </row>
    <row r="296" spans="1:26" ht="20.100000000000001" hidden="1" customHeight="1" x14ac:dyDescent="0.15">
      <c r="A296" s="117">
        <f>IFERROR(IF(AND(TRIM($I296)&lt;&gt;"", NOT(IFERROR(SEARCH("@",$I296),0)&gt;0)),1001,0),3)</f>
        <v>0</v>
      </c>
      <c r="B296" s="117"/>
      <c r="C296" s="142"/>
      <c r="D296" s="143">
        <v>3</v>
      </c>
      <c r="E296" s="119" t="s">
        <v>207</v>
      </c>
      <c r="I296" s="44"/>
      <c r="J296" s="44"/>
      <c r="K296" s="44"/>
      <c r="L296" s="44"/>
      <c r="M296" s="44"/>
      <c r="N296" s="44"/>
      <c r="O296" s="44"/>
      <c r="P296" s="44"/>
      <c r="Q296" s="44"/>
      <c r="R296" s="44"/>
      <c r="S296" s="44"/>
      <c r="T296" s="44"/>
      <c r="U296" s="44"/>
      <c r="V296" s="44"/>
      <c r="W296" s="44"/>
      <c r="X296" s="44"/>
      <c r="Y296" s="44"/>
      <c r="Z296" s="191"/>
    </row>
    <row r="297" spans="1:26" ht="20.100000000000001" hidden="1" customHeight="1" x14ac:dyDescent="0.15">
      <c r="A297" s="117"/>
      <c r="B297" s="117"/>
      <c r="C297" s="142"/>
      <c r="D297" s="143"/>
      <c r="E297" s="171" t="s">
        <v>208</v>
      </c>
      <c r="F297" s="148"/>
      <c r="G297" s="148"/>
      <c r="H297" s="148"/>
      <c r="I297" s="353"/>
      <c r="J297" s="159" t="s">
        <v>209</v>
      </c>
      <c r="K297" s="171"/>
      <c r="L297" s="171"/>
      <c r="M297" s="171"/>
      <c r="N297" s="171"/>
      <c r="O297" s="171"/>
      <c r="P297" s="171"/>
      <c r="Q297" s="171"/>
      <c r="R297" s="171"/>
      <c r="S297" s="171"/>
      <c r="T297" s="171"/>
      <c r="U297" s="171"/>
      <c r="V297" s="148"/>
      <c r="Z297" s="191"/>
    </row>
    <row r="298" spans="1:26" ht="20.100000000000001" hidden="1" customHeight="1" x14ac:dyDescent="0.15">
      <c r="A298" s="117">
        <f>IFERROR(IF(AND(TRIM($I298)&lt;&gt;"", NOT(OR(IFERROR(SEARCH(" ",$I298),0)&gt;0, IFERROR(SEARCH("　",$I298),0)&gt;0))),1001,0),3)</f>
        <v>0</v>
      </c>
      <c r="B298" s="117"/>
      <c r="C298" s="142"/>
      <c r="D298" s="143">
        <v>4</v>
      </c>
      <c r="E298" s="119" t="s">
        <v>210</v>
      </c>
      <c r="I298" s="44"/>
      <c r="J298" s="44"/>
      <c r="K298" s="44"/>
      <c r="L298" s="44"/>
      <c r="M298" s="44"/>
      <c r="N298" s="44"/>
      <c r="O298" s="44"/>
      <c r="P298" s="44"/>
      <c r="Q298" s="44"/>
      <c r="R298" s="44"/>
      <c r="S298" s="44"/>
      <c r="T298" s="44"/>
      <c r="U298" s="44"/>
      <c r="V298" s="44"/>
      <c r="W298" s="44"/>
      <c r="X298" s="44"/>
      <c r="Y298" s="44"/>
      <c r="Z298" s="191"/>
    </row>
    <row r="299" spans="1:26" ht="20.100000000000001" hidden="1" customHeight="1" x14ac:dyDescent="0.15">
      <c r="A299" s="117"/>
      <c r="B299" s="117"/>
      <c r="C299" s="151"/>
      <c r="D299" s="148"/>
      <c r="E299" s="148"/>
      <c r="F299" s="148"/>
      <c r="G299" s="148"/>
      <c r="H299" s="148"/>
      <c r="I299" s="353"/>
      <c r="J299" s="159" t="s">
        <v>5</v>
      </c>
      <c r="K299" s="171"/>
      <c r="L299" s="171"/>
      <c r="M299" s="171"/>
      <c r="N299" s="171"/>
      <c r="O299" s="171"/>
      <c r="P299" s="171"/>
      <c r="Q299" s="171"/>
      <c r="R299" s="171"/>
      <c r="S299" s="171"/>
      <c r="T299" s="171"/>
      <c r="U299" s="171"/>
      <c r="V299" s="148"/>
      <c r="Z299" s="191"/>
    </row>
    <row r="300" spans="1:26" ht="20.100000000000001" hidden="1" customHeight="1" x14ac:dyDescent="0.15">
      <c r="A300" s="117">
        <f>IFERROR(IF(AND(TRIM($I300)&lt;&gt;"", NOT(IFERROR(SEARCH("@",$I300),0)&gt;0)),1001,0),3)</f>
        <v>0</v>
      </c>
      <c r="B300" s="117"/>
      <c r="C300" s="142"/>
      <c r="D300" s="143">
        <v>5</v>
      </c>
      <c r="E300" s="119" t="s">
        <v>211</v>
      </c>
      <c r="I300" s="44"/>
      <c r="J300" s="44"/>
      <c r="K300" s="44"/>
      <c r="L300" s="44"/>
      <c r="M300" s="44"/>
      <c r="N300" s="44"/>
      <c r="O300" s="44"/>
      <c r="P300" s="44"/>
      <c r="Q300" s="44"/>
      <c r="R300" s="44"/>
      <c r="S300" s="44"/>
      <c r="T300" s="44"/>
      <c r="U300" s="44"/>
      <c r="V300" s="44"/>
      <c r="W300" s="44"/>
      <c r="X300" s="44"/>
      <c r="Y300" s="44"/>
      <c r="Z300" s="191"/>
    </row>
    <row r="301" spans="1:26" ht="20.100000000000001" hidden="1" customHeight="1" x14ac:dyDescent="0.15">
      <c r="A301" s="117"/>
      <c r="B301" s="117"/>
      <c r="C301" s="151"/>
      <c r="D301" s="148"/>
      <c r="E301" s="171" t="s">
        <v>208</v>
      </c>
      <c r="F301" s="148"/>
      <c r="G301" s="148"/>
      <c r="H301" s="148"/>
      <c r="I301" s="353"/>
      <c r="J301" s="159" t="s">
        <v>212</v>
      </c>
      <c r="K301" s="171"/>
      <c r="L301" s="171"/>
      <c r="M301" s="171"/>
      <c r="N301" s="171"/>
      <c r="O301" s="171"/>
      <c r="P301" s="171"/>
      <c r="Q301" s="171"/>
      <c r="R301" s="171"/>
      <c r="S301" s="171"/>
      <c r="T301" s="171"/>
      <c r="U301" s="171"/>
      <c r="V301" s="148"/>
      <c r="Z301" s="191"/>
    </row>
    <row r="302" spans="1:26" ht="15" hidden="1" customHeight="1" x14ac:dyDescent="0.15">
      <c r="A302" s="117"/>
      <c r="B302" s="117"/>
      <c r="C302" s="161"/>
      <c r="D302" s="162"/>
      <c r="E302" s="162"/>
      <c r="F302" s="162"/>
      <c r="G302" s="162"/>
      <c r="H302" s="162"/>
      <c r="I302" s="354"/>
      <c r="J302" s="330"/>
      <c r="K302" s="330"/>
      <c r="L302" s="330"/>
      <c r="M302" s="330"/>
      <c r="N302" s="330"/>
      <c r="O302" s="330"/>
      <c r="P302" s="330"/>
      <c r="Q302" s="330"/>
      <c r="R302" s="330"/>
      <c r="S302" s="330"/>
      <c r="T302" s="330"/>
      <c r="U302" s="330"/>
      <c r="V302" s="162"/>
      <c r="W302" s="196"/>
      <c r="X302" s="196"/>
      <c r="Y302" s="196"/>
      <c r="Z302" s="350"/>
    </row>
    <row r="303" spans="1:26" ht="19.899999999999999" hidden="1" customHeight="1" x14ac:dyDescent="0.15">
      <c r="A303" s="117"/>
      <c r="B303" s="117"/>
      <c r="C303" s="148"/>
      <c r="D303" s="148"/>
      <c r="E303" s="148"/>
      <c r="F303" s="148"/>
      <c r="G303" s="148"/>
      <c r="H303" s="148"/>
      <c r="I303" s="355"/>
      <c r="J303" s="171"/>
      <c r="K303" s="171"/>
      <c r="L303" s="171"/>
      <c r="M303" s="171"/>
      <c r="N303" s="171"/>
      <c r="O303" s="171"/>
      <c r="P303" s="171"/>
      <c r="Q303" s="171"/>
      <c r="R303" s="171"/>
      <c r="S303" s="171"/>
      <c r="T303" s="171"/>
      <c r="U303" s="171"/>
      <c r="V303" s="148"/>
    </row>
    <row r="304" spans="1:26" ht="19.899999999999999" customHeight="1" x14ac:dyDescent="0.15">
      <c r="A304" s="124"/>
      <c r="E304" s="356"/>
    </row>
    <row r="305" spans="1:26" ht="20.100000000000001" customHeight="1" x14ac:dyDescent="0.15">
      <c r="A305" s="215"/>
      <c r="C305" s="135" t="s">
        <v>311</v>
      </c>
      <c r="D305" s="136"/>
      <c r="E305" s="136"/>
      <c r="F305" s="136"/>
      <c r="G305" s="136"/>
      <c r="H305" s="137"/>
    </row>
    <row r="306" spans="1:26" ht="15.75" customHeight="1" x14ac:dyDescent="0.15">
      <c r="A306" s="215"/>
      <c r="C306" s="138"/>
      <c r="D306" s="139"/>
      <c r="E306" s="139"/>
      <c r="F306" s="139"/>
      <c r="G306" s="139"/>
      <c r="H306" s="139"/>
      <c r="I306" s="183"/>
      <c r="J306" s="140"/>
      <c r="K306" s="140"/>
      <c r="L306" s="140"/>
      <c r="M306" s="140"/>
      <c r="N306" s="140"/>
      <c r="O306" s="140"/>
      <c r="P306" s="140"/>
      <c r="Q306" s="140"/>
      <c r="R306" s="140"/>
      <c r="S306" s="140"/>
      <c r="T306" s="140"/>
      <c r="U306" s="140"/>
      <c r="V306" s="140"/>
      <c r="W306" s="140"/>
      <c r="X306" s="140"/>
      <c r="Y306" s="140"/>
      <c r="Z306" s="351"/>
    </row>
    <row r="307" spans="1:26" ht="15.75" customHeight="1" x14ac:dyDescent="0.15">
      <c r="A307" s="215">
        <f>IFERROR(IF(SUM(職員情報入力シート!$A11:$A110)&lt;&gt;0,1001,0),3)</f>
        <v>1001</v>
      </c>
      <c r="B307" s="410"/>
      <c r="C307" s="142"/>
      <c r="D307" s="190" t="s">
        <v>213</v>
      </c>
      <c r="E307" s="148"/>
      <c r="F307" s="148"/>
      <c r="G307" s="148"/>
      <c r="H307" s="148"/>
      <c r="I307" s="357"/>
      <c r="J307" s="171"/>
      <c r="K307" s="171"/>
      <c r="L307" s="171"/>
      <c r="M307" s="171"/>
      <c r="N307" s="171"/>
      <c r="O307" s="171"/>
      <c r="P307" s="171"/>
      <c r="Q307" s="171"/>
      <c r="R307" s="171"/>
      <c r="S307" s="171"/>
      <c r="Z307" s="191"/>
    </row>
    <row r="308" spans="1:26" ht="15.75" customHeight="1" x14ac:dyDescent="0.15">
      <c r="A308" s="215"/>
      <c r="B308" s="358"/>
      <c r="C308" s="142"/>
      <c r="D308" s="169" t="s">
        <v>272</v>
      </c>
      <c r="E308" s="148"/>
      <c r="F308" s="148"/>
      <c r="G308" s="148"/>
      <c r="H308" s="148"/>
      <c r="I308" s="357"/>
      <c r="J308" s="171"/>
      <c r="K308" s="171"/>
      <c r="L308" s="171"/>
      <c r="M308" s="171"/>
      <c r="N308" s="171"/>
      <c r="O308" s="171"/>
      <c r="P308" s="171"/>
      <c r="Q308" s="171"/>
      <c r="R308" s="171"/>
      <c r="S308" s="171"/>
      <c r="Z308" s="191"/>
    </row>
    <row r="309" spans="1:26" ht="9" customHeight="1" x14ac:dyDescent="0.15">
      <c r="A309" s="215"/>
      <c r="C309" s="161"/>
      <c r="D309" s="162"/>
      <c r="E309" s="162"/>
      <c r="F309" s="162"/>
      <c r="G309" s="162"/>
      <c r="H309" s="162"/>
      <c r="I309" s="354"/>
      <c r="J309" s="330"/>
      <c r="K309" s="330"/>
      <c r="L309" s="330"/>
      <c r="M309" s="330"/>
      <c r="N309" s="330"/>
      <c r="O309" s="330"/>
      <c r="P309" s="330"/>
      <c r="Q309" s="330"/>
      <c r="R309" s="330"/>
      <c r="S309" s="330"/>
      <c r="T309" s="196"/>
      <c r="U309" s="196"/>
      <c r="V309" s="196"/>
      <c r="W309" s="196"/>
      <c r="X309" s="196"/>
      <c r="Y309" s="196"/>
      <c r="Z309" s="350"/>
    </row>
    <row r="310" spans="1:26" ht="15" customHeight="1" x14ac:dyDescent="0.15">
      <c r="A310" s="215"/>
    </row>
  </sheetData>
  <sheetProtection algorithmName="SHA-512" hashValue="JyD4tsf4Rxmxk0T9R/pO2eAv98tzg+pvdm7LHCehoJqneVyKnj8yh4eO0WLSGJLbi6avujE+0bwu7XIuH1kQrQ==" saltValue="Pc43j2QSx2vPSJT8Xz9ifQ==" spinCount="100000" sheet="1" objects="1" scenarios="1"/>
  <dataConsolidate/>
  <mergeCells count="283">
    <mergeCell ref="J39:Y39"/>
    <mergeCell ref="M256:O256"/>
    <mergeCell ref="M257:O257"/>
    <mergeCell ref="M258:O258"/>
    <mergeCell ref="M259:O259"/>
    <mergeCell ref="M260:O260"/>
    <mergeCell ref="M261:O261"/>
    <mergeCell ref="M247:O247"/>
    <mergeCell ref="M248:O248"/>
    <mergeCell ref="M249:O249"/>
    <mergeCell ref="M250:O250"/>
    <mergeCell ref="M251:O251"/>
    <mergeCell ref="M252:O252"/>
    <mergeCell ref="M253:O253"/>
    <mergeCell ref="M254:O254"/>
    <mergeCell ref="M255:O255"/>
    <mergeCell ref="U260:W260"/>
    <mergeCell ref="U254:W254"/>
    <mergeCell ref="R251:T251"/>
    <mergeCell ref="R252:T252"/>
    <mergeCell ref="R253:T253"/>
    <mergeCell ref="R249:T249"/>
    <mergeCell ref="X243:Y243"/>
    <mergeCell ref="X251:Y251"/>
    <mergeCell ref="C305:H305"/>
    <mergeCell ref="I196:M196"/>
    <mergeCell ref="I266:M266"/>
    <mergeCell ref="C289:H289"/>
    <mergeCell ref="I292:Y292"/>
    <mergeCell ref="I294:Y294"/>
    <mergeCell ref="I296:Y296"/>
    <mergeCell ref="I298:Y298"/>
    <mergeCell ref="I300:Y300"/>
    <mergeCell ref="X244:Y244"/>
    <mergeCell ref="X245:Y245"/>
    <mergeCell ref="X246:Y246"/>
    <mergeCell ref="X247:Y247"/>
    <mergeCell ref="X248:Y248"/>
    <mergeCell ref="X249:Y249"/>
    <mergeCell ref="X250:Y250"/>
    <mergeCell ref="X235:Y235"/>
    <mergeCell ref="X236:Y236"/>
    <mergeCell ref="X237:Y237"/>
    <mergeCell ref="X238:Y238"/>
    <mergeCell ref="X239:Y239"/>
    <mergeCell ref="X240:Y240"/>
    <mergeCell ref="X241:Y241"/>
    <mergeCell ref="M262:O262"/>
    <mergeCell ref="X262:Y262"/>
    <mergeCell ref="X263:Y263"/>
    <mergeCell ref="X264:Y264"/>
    <mergeCell ref="X252:Y252"/>
    <mergeCell ref="X253:Y253"/>
    <mergeCell ref="X254:Y254"/>
    <mergeCell ref="X255:Y255"/>
    <mergeCell ref="X256:Y256"/>
    <mergeCell ref="X257:Y257"/>
    <mergeCell ref="X258:Y258"/>
    <mergeCell ref="X259:Y259"/>
    <mergeCell ref="X260:Y260"/>
    <mergeCell ref="X261:Y261"/>
    <mergeCell ref="P257:Q257"/>
    <mergeCell ref="P258:Q258"/>
    <mergeCell ref="P259:Q259"/>
    <mergeCell ref="P251:Q251"/>
    <mergeCell ref="P252:Q252"/>
    <mergeCell ref="U249:W249"/>
    <mergeCell ref="U250:W250"/>
    <mergeCell ref="U251:W251"/>
    <mergeCell ref="U252:W252"/>
    <mergeCell ref="P249:Q249"/>
    <mergeCell ref="U255:W255"/>
    <mergeCell ref="U256:W256"/>
    <mergeCell ref="U257:W257"/>
    <mergeCell ref="U258:W258"/>
    <mergeCell ref="U259:W259"/>
    <mergeCell ref="P240:Q240"/>
    <mergeCell ref="P241:Q241"/>
    <mergeCell ref="P242:Q242"/>
    <mergeCell ref="P243:Q243"/>
    <mergeCell ref="P244:Q244"/>
    <mergeCell ref="P245:Q245"/>
    <mergeCell ref="P246:Q246"/>
    <mergeCell ref="P247:Q247"/>
    <mergeCell ref="P248:Q248"/>
    <mergeCell ref="C174:H174"/>
    <mergeCell ref="I182:M182"/>
    <mergeCell ref="E217:H217"/>
    <mergeCell ref="I217:M217"/>
    <mergeCell ref="E218:H218"/>
    <mergeCell ref="I218:M218"/>
    <mergeCell ref="I220:M220"/>
    <mergeCell ref="J221:Y221"/>
    <mergeCell ref="R236:T236"/>
    <mergeCell ref="I198:M198"/>
    <mergeCell ref="I200:M200"/>
    <mergeCell ref="J201:Y201"/>
    <mergeCell ref="I202:M202"/>
    <mergeCell ref="E205:Y205"/>
    <mergeCell ref="E206:J206"/>
    <mergeCell ref="K206:M206"/>
    <mergeCell ref="I178:M178"/>
    <mergeCell ref="I180:M180"/>
    <mergeCell ref="I188:M188"/>
    <mergeCell ref="I190:M190"/>
    <mergeCell ref="I192:M192"/>
    <mergeCell ref="I194:M194"/>
    <mergeCell ref="W208:Y208"/>
    <mergeCell ref="W209:X209"/>
    <mergeCell ref="N206:V206"/>
    <mergeCell ref="W206:Y206"/>
    <mergeCell ref="E207:J207"/>
    <mergeCell ref="K207:M207"/>
    <mergeCell ref="N207:V207"/>
    <mergeCell ref="W207:Y207"/>
    <mergeCell ref="E208:J208"/>
    <mergeCell ref="K208:M208"/>
    <mergeCell ref="N211:V211"/>
    <mergeCell ref="W211:X211"/>
    <mergeCell ref="M236:O236"/>
    <mergeCell ref="M237:O237"/>
    <mergeCell ref="N210:V210"/>
    <mergeCell ref="W210:X210"/>
    <mergeCell ref="N208:V208"/>
    <mergeCell ref="E210:J210"/>
    <mergeCell ref="K210:M211"/>
    <mergeCell ref="E211:J211"/>
    <mergeCell ref="P234:Q234"/>
    <mergeCell ref="P235:Q235"/>
    <mergeCell ref="P236:Q236"/>
    <mergeCell ref="P237:Q237"/>
    <mergeCell ref="E214:H214"/>
    <mergeCell ref="I214:M214"/>
    <mergeCell ref="E215:H215"/>
    <mergeCell ref="I215:M215"/>
    <mergeCell ref="E216:H216"/>
    <mergeCell ref="I216:M216"/>
    <mergeCell ref="N209:V209"/>
    <mergeCell ref="R235:T235"/>
    <mergeCell ref="C13:H13"/>
    <mergeCell ref="I71:Y71"/>
    <mergeCell ref="I63:M63"/>
    <mergeCell ref="I228:M228"/>
    <mergeCell ref="C225:H225"/>
    <mergeCell ref="I163:Y163"/>
    <mergeCell ref="I26:Y26"/>
    <mergeCell ref="C60:H60"/>
    <mergeCell ref="I73:Y73"/>
    <mergeCell ref="C109:H109"/>
    <mergeCell ref="I20:M20"/>
    <mergeCell ref="I32:Y32"/>
    <mergeCell ref="I34:M34"/>
    <mergeCell ref="I36:M36"/>
    <mergeCell ref="I69:M69"/>
    <mergeCell ref="I118:M118"/>
    <mergeCell ref="D111:Y111"/>
    <mergeCell ref="I155:Y155"/>
    <mergeCell ref="I157:Y157"/>
    <mergeCell ref="E209:J209"/>
    <mergeCell ref="K209:M209"/>
    <mergeCell ref="I184:M184"/>
    <mergeCell ref="O184:Q184"/>
    <mergeCell ref="I186:M186"/>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65:M165"/>
    <mergeCell ref="I167:M167"/>
    <mergeCell ref="I112:Y112"/>
    <mergeCell ref="I161:M161"/>
    <mergeCell ref="I79:Y79"/>
    <mergeCell ref="I81:Y81"/>
    <mergeCell ref="I83:M83"/>
    <mergeCell ref="I85:M85"/>
    <mergeCell ref="E15:H15"/>
    <mergeCell ref="I124:M124"/>
    <mergeCell ref="I120:Y120"/>
    <mergeCell ref="I153:M153"/>
    <mergeCell ref="R262:T262"/>
    <mergeCell ref="R263:T263"/>
    <mergeCell ref="X242:Y242"/>
    <mergeCell ref="I176:M176"/>
    <mergeCell ref="C150:H150"/>
    <mergeCell ref="I114:Y114"/>
    <mergeCell ref="I116:Y116"/>
    <mergeCell ref="I122:M122"/>
    <mergeCell ref="E234:K234"/>
    <mergeCell ref="R234:T234"/>
    <mergeCell ref="R238:T238"/>
    <mergeCell ref="R239:T239"/>
    <mergeCell ref="J229:Y229"/>
    <mergeCell ref="I230:M230"/>
    <mergeCell ref="R237:T237"/>
    <mergeCell ref="E233:Y233"/>
    <mergeCell ref="U239:W239"/>
    <mergeCell ref="P238:Q238"/>
    <mergeCell ref="P239:Q239"/>
    <mergeCell ref="M235:O235"/>
    <mergeCell ref="I284:Y284"/>
    <mergeCell ref="P264:Q264"/>
    <mergeCell ref="U234:W234"/>
    <mergeCell ref="U238:W238"/>
    <mergeCell ref="R240:T240"/>
    <mergeCell ref="R241:T241"/>
    <mergeCell ref="R242:T242"/>
    <mergeCell ref="U235:W235"/>
    <mergeCell ref="U236:W236"/>
    <mergeCell ref="U237:W237"/>
    <mergeCell ref="U240:W240"/>
    <mergeCell ref="M240:O240"/>
    <mergeCell ref="M241:O241"/>
    <mergeCell ref="M242:O242"/>
    <mergeCell ref="M243:O243"/>
    <mergeCell ref="M244:O244"/>
    <mergeCell ref="M239:O239"/>
    <mergeCell ref="U241:W241"/>
    <mergeCell ref="U242:W242"/>
    <mergeCell ref="U243:W243"/>
    <mergeCell ref="M245:O245"/>
    <mergeCell ref="M246:O246"/>
    <mergeCell ref="M238:O238"/>
    <mergeCell ref="M234:O234"/>
    <mergeCell ref="D291:Y291"/>
    <mergeCell ref="R259:T259"/>
    <mergeCell ref="R260:T260"/>
    <mergeCell ref="R261:T261"/>
    <mergeCell ref="J285:Y285"/>
    <mergeCell ref="P261:Q261"/>
    <mergeCell ref="P262:Q262"/>
    <mergeCell ref="P263:Q263"/>
    <mergeCell ref="R258:T258"/>
    <mergeCell ref="P260:Q260"/>
    <mergeCell ref="U264:W264"/>
    <mergeCell ref="U262:W262"/>
    <mergeCell ref="U263:W263"/>
    <mergeCell ref="I282:M282"/>
    <mergeCell ref="E278:L278"/>
    <mergeCell ref="E279:L279"/>
    <mergeCell ref="E280:L280"/>
    <mergeCell ref="C271:H271"/>
    <mergeCell ref="M279:Q279"/>
    <mergeCell ref="M263:O263"/>
    <mergeCell ref="M264:O264"/>
    <mergeCell ref="R264:T264"/>
    <mergeCell ref="M280:Q280"/>
    <mergeCell ref="I274:M274"/>
    <mergeCell ref="M278:Q278"/>
    <mergeCell ref="R243:T243"/>
    <mergeCell ref="R247:T247"/>
    <mergeCell ref="R248:T248"/>
    <mergeCell ref="R250:T250"/>
    <mergeCell ref="U244:W244"/>
    <mergeCell ref="U245:W245"/>
    <mergeCell ref="U246:W246"/>
    <mergeCell ref="U247:W247"/>
    <mergeCell ref="R256:T256"/>
    <mergeCell ref="P253:Q253"/>
    <mergeCell ref="P254:Q254"/>
    <mergeCell ref="P255:Q255"/>
    <mergeCell ref="P256:Q256"/>
    <mergeCell ref="R255:T255"/>
    <mergeCell ref="R245:T245"/>
    <mergeCell ref="R246:T246"/>
    <mergeCell ref="R244:T244"/>
    <mergeCell ref="U253:W253"/>
    <mergeCell ref="P250:Q250"/>
    <mergeCell ref="R257:T257"/>
    <mergeCell ref="U248:W248"/>
    <mergeCell ref="R254:T254"/>
    <mergeCell ref="U261:W261"/>
  </mergeCells>
  <phoneticPr fontId="4"/>
  <conditionalFormatting sqref="I20:M20">
    <cfRule type="expression" dxfId="219" priority="219" stopIfTrue="1">
      <formula>$A20&lt;&gt;0</formula>
    </cfRule>
  </conditionalFormatting>
  <conditionalFormatting sqref="I22:Y22">
    <cfRule type="expression" dxfId="218" priority="218" stopIfTrue="1">
      <formula>$A22&lt;&gt;0</formula>
    </cfRule>
  </conditionalFormatting>
  <conditionalFormatting sqref="I24:Y24">
    <cfRule type="expression" dxfId="217" priority="217" stopIfTrue="1">
      <formula>$A24&lt;&gt;0</formula>
    </cfRule>
  </conditionalFormatting>
  <conditionalFormatting sqref="I26:Y26">
    <cfRule type="expression" dxfId="216" priority="216" stopIfTrue="1">
      <formula>$A26&lt;&gt;0</formula>
    </cfRule>
  </conditionalFormatting>
  <conditionalFormatting sqref="I28:Y28">
    <cfRule type="expression" dxfId="215" priority="215" stopIfTrue="1">
      <formula>$A28&lt;&gt;0</formula>
    </cfRule>
  </conditionalFormatting>
  <conditionalFormatting sqref="I30:Y30">
    <cfRule type="expression" dxfId="214" priority="214" stopIfTrue="1">
      <formula>$A30&lt;&gt;0</formula>
    </cfRule>
  </conditionalFormatting>
  <conditionalFormatting sqref="I32:Y32">
    <cfRule type="expression" dxfId="213" priority="213" stopIfTrue="1">
      <formula>$A32&lt;&gt;0</formula>
    </cfRule>
  </conditionalFormatting>
  <conditionalFormatting sqref="I34:M34">
    <cfRule type="expression" dxfId="212" priority="212" stopIfTrue="1">
      <formula>$A34&lt;&gt;0</formula>
    </cfRule>
  </conditionalFormatting>
  <conditionalFormatting sqref="I36:M36">
    <cfRule type="expression" dxfId="211" priority="211" stopIfTrue="1">
      <formula>$A36&lt;&gt;0</formula>
    </cfRule>
  </conditionalFormatting>
  <conditionalFormatting sqref="I38:Y38">
    <cfRule type="expression" dxfId="210" priority="210" stopIfTrue="1">
      <formula>$A38&lt;&gt;0</formula>
    </cfRule>
  </conditionalFormatting>
  <conditionalFormatting sqref="I40:M40">
    <cfRule type="expression" dxfId="209" priority="209" stopIfTrue="1">
      <formula>$A40&lt;&gt;0</formula>
    </cfRule>
  </conditionalFormatting>
  <conditionalFormatting sqref="I63:M63">
    <cfRule type="expression" dxfId="208" priority="208" stopIfTrue="1">
      <formula>$A63&lt;&gt;0</formula>
    </cfRule>
  </conditionalFormatting>
  <conditionalFormatting sqref="I69:M69">
    <cfRule type="expression" dxfId="207" priority="207" stopIfTrue="1">
      <formula>$A69&lt;&gt;0</formula>
    </cfRule>
  </conditionalFormatting>
  <conditionalFormatting sqref="I71:Y71">
    <cfRule type="expression" dxfId="206" priority="206" stopIfTrue="1">
      <formula>$A71&lt;&gt;0</formula>
    </cfRule>
  </conditionalFormatting>
  <conditionalFormatting sqref="I73:Y73">
    <cfRule type="expression" dxfId="205" priority="205" stopIfTrue="1">
      <formula>$A73&lt;&gt;0</formula>
    </cfRule>
  </conditionalFormatting>
  <conditionalFormatting sqref="I75:Y75">
    <cfRule type="expression" dxfId="204" priority="204" stopIfTrue="1">
      <formula>$A75&lt;&gt;0</formula>
    </cfRule>
  </conditionalFormatting>
  <conditionalFormatting sqref="I77:Y77">
    <cfRule type="expression" dxfId="203" priority="203" stopIfTrue="1">
      <formula>$A77&lt;&gt;0</formula>
    </cfRule>
  </conditionalFormatting>
  <conditionalFormatting sqref="I79:Y79">
    <cfRule type="expression" dxfId="202" priority="202" stopIfTrue="1">
      <formula>$A79&lt;&gt;0</formula>
    </cfRule>
  </conditionalFormatting>
  <conditionalFormatting sqref="I81:Y81">
    <cfRule type="expression" dxfId="201" priority="201" stopIfTrue="1">
      <formula>$A81&lt;&gt;0</formula>
    </cfRule>
  </conditionalFormatting>
  <conditionalFormatting sqref="I83:M83">
    <cfRule type="expression" dxfId="200" priority="200" stopIfTrue="1">
      <formula>$A83&lt;&gt;0</formula>
    </cfRule>
  </conditionalFormatting>
  <conditionalFormatting sqref="P83">
    <cfRule type="expression" dxfId="199" priority="199" stopIfTrue="1">
      <formula>$A84&lt;&gt;0</formula>
    </cfRule>
  </conditionalFormatting>
  <conditionalFormatting sqref="I85:M85">
    <cfRule type="expression" dxfId="198" priority="198" stopIfTrue="1">
      <formula>$A85&lt;&gt;0</formula>
    </cfRule>
  </conditionalFormatting>
  <conditionalFormatting sqref="I87:Y87">
    <cfRule type="expression" dxfId="197" priority="197" stopIfTrue="1">
      <formula>$A87&lt;&gt;0</formula>
    </cfRule>
  </conditionalFormatting>
  <conditionalFormatting sqref="I114:Y114">
    <cfRule type="expression" dxfId="196" priority="196" stopIfTrue="1">
      <formula>$A114&lt;&gt;0</formula>
    </cfRule>
  </conditionalFormatting>
  <conditionalFormatting sqref="I116:Y116">
    <cfRule type="expression" dxfId="195" priority="195" stopIfTrue="1">
      <formula>$A116&lt;&gt;0</formula>
    </cfRule>
  </conditionalFormatting>
  <conditionalFormatting sqref="I120:Y120">
    <cfRule type="expression" dxfId="194" priority="194" stopIfTrue="1">
      <formula>$A120&lt;&gt;0</formula>
    </cfRule>
  </conditionalFormatting>
  <conditionalFormatting sqref="I122:M122">
    <cfRule type="expression" dxfId="193" priority="193" stopIfTrue="1">
      <formula>$A122&lt;&gt;0</formula>
    </cfRule>
  </conditionalFormatting>
  <conditionalFormatting sqref="I124:M124">
    <cfRule type="expression" dxfId="192" priority="192" stopIfTrue="1">
      <formula>$A124&lt;&gt;0</formula>
    </cfRule>
  </conditionalFormatting>
  <conditionalFormatting sqref="I126:Y126">
    <cfRule type="expression" dxfId="191" priority="191" stopIfTrue="1">
      <formula>$A126&lt;&gt;0</formula>
    </cfRule>
  </conditionalFormatting>
  <conditionalFormatting sqref="I153:M153">
    <cfRule type="expression" dxfId="190" priority="190" stopIfTrue="1">
      <formula>$A153&lt;&gt;0</formula>
    </cfRule>
  </conditionalFormatting>
  <conditionalFormatting sqref="I155:Y155">
    <cfRule type="expression" dxfId="189" priority="189" stopIfTrue="1">
      <formula>$A155&lt;&gt;0</formula>
    </cfRule>
  </conditionalFormatting>
  <conditionalFormatting sqref="I157:Y157">
    <cfRule type="expression" dxfId="188" priority="188" stopIfTrue="1">
      <formula>$A157&lt;&gt;0</formula>
    </cfRule>
  </conditionalFormatting>
  <conditionalFormatting sqref="I159:M159">
    <cfRule type="expression" dxfId="187" priority="187" stopIfTrue="1">
      <formula>$A159&lt;&gt;0</formula>
    </cfRule>
  </conditionalFormatting>
  <conditionalFormatting sqref="I161:M161">
    <cfRule type="expression" dxfId="186" priority="186" stopIfTrue="1">
      <formula>$A161&lt;&gt;0</formula>
    </cfRule>
  </conditionalFormatting>
  <conditionalFormatting sqref="I163:Y163">
    <cfRule type="expression" dxfId="185" priority="185" stopIfTrue="1">
      <formula>$A163&lt;&gt;0</formula>
    </cfRule>
  </conditionalFormatting>
  <conditionalFormatting sqref="I165:M165">
    <cfRule type="expression" dxfId="184" priority="184" stopIfTrue="1">
      <formula>$A165&lt;&gt;0</formula>
    </cfRule>
  </conditionalFormatting>
  <conditionalFormatting sqref="I167:M167">
    <cfRule type="expression" dxfId="183" priority="183" stopIfTrue="1">
      <formula>$A167&lt;&gt;0</formula>
    </cfRule>
  </conditionalFormatting>
  <conditionalFormatting sqref="I169:Y169">
    <cfRule type="expression" dxfId="182" priority="182" stopIfTrue="1">
      <formula>$A169&lt;&gt;0</formula>
    </cfRule>
  </conditionalFormatting>
  <conditionalFormatting sqref="I176:M176">
    <cfRule type="expression" dxfId="181" priority="181" stopIfTrue="1">
      <formula>$A176&lt;&gt;0</formula>
    </cfRule>
  </conditionalFormatting>
  <conditionalFormatting sqref="I178:M178">
    <cfRule type="expression" dxfId="180" priority="180" stopIfTrue="1">
      <formula>$A178&lt;&gt;0</formula>
    </cfRule>
  </conditionalFormatting>
  <conditionalFormatting sqref="I182:M182">
    <cfRule type="expression" dxfId="179" priority="179" stopIfTrue="1">
      <formula>$A182&lt;&gt;0</formula>
    </cfRule>
  </conditionalFormatting>
  <conditionalFormatting sqref="I188:M188">
    <cfRule type="expression" dxfId="178" priority="178" stopIfTrue="1">
      <formula>$A188&lt;&gt;0</formula>
    </cfRule>
  </conditionalFormatting>
  <conditionalFormatting sqref="I190:M190">
    <cfRule type="expression" dxfId="177" priority="177" stopIfTrue="1">
      <formula>$A190&lt;&gt;0</formula>
    </cfRule>
  </conditionalFormatting>
  <conditionalFormatting sqref="I192:M192">
    <cfRule type="expression" dxfId="176" priority="176" stopIfTrue="1">
      <formula>$A192&lt;&gt;0</formula>
    </cfRule>
  </conditionalFormatting>
  <conditionalFormatting sqref="I194:M194">
    <cfRule type="expression" dxfId="175" priority="175" stopIfTrue="1">
      <formula>$A194&lt;&gt;0</formula>
    </cfRule>
  </conditionalFormatting>
  <conditionalFormatting sqref="I196:M196">
    <cfRule type="expression" dxfId="174" priority="174" stopIfTrue="1">
      <formula>$A196&lt;&gt;0</formula>
    </cfRule>
  </conditionalFormatting>
  <conditionalFormatting sqref="I198:M198">
    <cfRule type="expression" dxfId="173" priority="173" stopIfTrue="1">
      <formula>$A198&lt;&gt;0</formula>
    </cfRule>
  </conditionalFormatting>
  <conditionalFormatting sqref="K207:M207">
    <cfRule type="expression" dxfId="172" priority="172" stopIfTrue="1">
      <formula>$A206&lt;&gt;0</formula>
    </cfRule>
  </conditionalFormatting>
  <conditionalFormatting sqref="K208:M208">
    <cfRule type="expression" dxfId="171" priority="171" stopIfTrue="1">
      <formula>$A206&lt;&gt;0</formula>
    </cfRule>
  </conditionalFormatting>
  <conditionalFormatting sqref="N208:V208">
    <cfRule type="expression" dxfId="170" priority="170" stopIfTrue="1">
      <formula>$A208&lt;&gt;0</formula>
    </cfRule>
  </conditionalFormatting>
  <conditionalFormatting sqref="K209:M209">
    <cfRule type="expression" dxfId="169" priority="169" stopIfTrue="1">
      <formula>$A206&lt;&gt;0</formula>
    </cfRule>
  </conditionalFormatting>
  <conditionalFormatting sqref="N209:V209">
    <cfRule type="expression" dxfId="168" priority="168" stopIfTrue="1">
      <formula>$A209&lt;&gt;0</formula>
    </cfRule>
  </conditionalFormatting>
  <conditionalFormatting sqref="K210:M211">
    <cfRule type="expression" dxfId="167" priority="167" stopIfTrue="1">
      <formula>$A206&lt;&gt;0</formula>
    </cfRule>
  </conditionalFormatting>
  <conditionalFormatting sqref="N210:V210">
    <cfRule type="expression" dxfId="166" priority="166" stopIfTrue="1">
      <formula>AND($A210&lt;&gt;0,TRIM($N210)="")</formula>
    </cfRule>
  </conditionalFormatting>
  <conditionalFormatting sqref="W210:X210">
    <cfRule type="expression" dxfId="165" priority="165" stopIfTrue="1">
      <formula>AND($A210&lt;&gt;0,TRIM($W210)="")</formula>
    </cfRule>
  </conditionalFormatting>
  <conditionalFormatting sqref="I214:M214">
    <cfRule type="expression" dxfId="164" priority="164" stopIfTrue="1">
      <formula>$A214&lt;&gt;0</formula>
    </cfRule>
  </conditionalFormatting>
  <conditionalFormatting sqref="I215:M215">
    <cfRule type="expression" dxfId="163" priority="163" stopIfTrue="1">
      <formula>$A215&lt;&gt;0</formula>
    </cfRule>
  </conditionalFormatting>
  <conditionalFormatting sqref="I216:M216">
    <cfRule type="expression" dxfId="162" priority="162" stopIfTrue="1">
      <formula>$A216&lt;&gt;0</formula>
    </cfRule>
  </conditionalFormatting>
  <conditionalFormatting sqref="I218:M218">
    <cfRule type="expression" dxfId="161" priority="161" stopIfTrue="1">
      <formula>$A218&lt;&gt;0</formula>
    </cfRule>
  </conditionalFormatting>
  <conditionalFormatting sqref="I228:M228">
    <cfRule type="expression" dxfId="160" priority="160" stopIfTrue="1">
      <formula>TRIM($I228)=""</formula>
    </cfRule>
  </conditionalFormatting>
  <conditionalFormatting sqref="P228">
    <cfRule type="expression" dxfId="159" priority="159" stopIfTrue="1">
      <formula>OR(NOT(ISNUMBER(VALUE($P228))), TRIM($P228)="", LEN($P228)&lt;&gt;6)</formula>
    </cfRule>
  </conditionalFormatting>
  <conditionalFormatting sqref="I230:M230">
    <cfRule type="expression" dxfId="158" priority="158" stopIfTrue="1">
      <formula>$A230&lt;&gt;0</formula>
    </cfRule>
  </conditionalFormatting>
  <conditionalFormatting sqref="L235">
    <cfRule type="expression" dxfId="157" priority="157" stopIfTrue="1">
      <formula>希望&lt;&gt;0</formula>
    </cfRule>
  </conditionalFormatting>
  <conditionalFormatting sqref="M235:O235">
    <cfRule type="expression" dxfId="156" priority="156" stopIfTrue="1">
      <formula>AND($A235&lt;&gt;0, TRIM($M235)="")</formula>
    </cfRule>
  </conditionalFormatting>
  <conditionalFormatting sqref="P235:Q235">
    <cfRule type="expression" dxfId="155" priority="155" stopIfTrue="1">
      <formula>AND($A235&lt;&gt;0, TRIM($P235)="")</formula>
    </cfRule>
  </conditionalFormatting>
  <conditionalFormatting sqref="R235:T235">
    <cfRule type="expression" dxfId="154" priority="154" stopIfTrue="1">
      <formula>AND($A235&lt;&gt;0, TRIM($R235)="")</formula>
    </cfRule>
  </conditionalFormatting>
  <conditionalFormatting sqref="U235:W235">
    <cfRule type="expression" dxfId="153" priority="153" stopIfTrue="1">
      <formula>AND($A235&lt;&gt;0, $I$63="する", TRIM($U235)="")</formula>
    </cfRule>
  </conditionalFormatting>
  <conditionalFormatting sqref="L236">
    <cfRule type="expression" dxfId="152" priority="152" stopIfTrue="1">
      <formula>希望&lt;&gt;0</formula>
    </cfRule>
  </conditionalFormatting>
  <conditionalFormatting sqref="M236:O236">
    <cfRule type="expression" dxfId="151" priority="151" stopIfTrue="1">
      <formula>AND($A236&lt;&gt;0, TRIM($M236)="")</formula>
    </cfRule>
  </conditionalFormatting>
  <conditionalFormatting sqref="P236:Q236">
    <cfRule type="expression" dxfId="150" priority="150" stopIfTrue="1">
      <formula>AND($A236&lt;&gt;0, TRIM($P236)="")</formula>
    </cfRule>
  </conditionalFormatting>
  <conditionalFormatting sqref="R236:T236">
    <cfRule type="expression" dxfId="149" priority="149" stopIfTrue="1">
      <formula>AND($A236&lt;&gt;0, TRIM($R236)="")</formula>
    </cfRule>
  </conditionalFormatting>
  <conditionalFormatting sqref="U236:W236">
    <cfRule type="expression" dxfId="148" priority="148" stopIfTrue="1">
      <formula>AND($A236&lt;&gt;0, $I$63="する", TRIM($U236)="")</formula>
    </cfRule>
  </conditionalFormatting>
  <conditionalFormatting sqref="L237">
    <cfRule type="expression" dxfId="147" priority="147" stopIfTrue="1">
      <formula>希望&lt;&gt;0</formula>
    </cfRule>
  </conditionalFormatting>
  <conditionalFormatting sqref="M237:O237">
    <cfRule type="expression" dxfId="146" priority="146" stopIfTrue="1">
      <formula>AND($A237&lt;&gt;0, TRIM($M237)="")</formula>
    </cfRule>
  </conditionalFormatting>
  <conditionalFormatting sqref="P237:Q237">
    <cfRule type="expression" dxfId="145" priority="145" stopIfTrue="1">
      <formula>AND($A237&lt;&gt;0, TRIM($P237)="")</formula>
    </cfRule>
  </conditionalFormatting>
  <conditionalFormatting sqref="R237:T237">
    <cfRule type="expression" dxfId="144" priority="144" stopIfTrue="1">
      <formula>AND($A237&lt;&gt;0, TRIM($R237)="")</formula>
    </cfRule>
  </conditionalFormatting>
  <conditionalFormatting sqref="U237:W237">
    <cfRule type="expression" dxfId="143" priority="143" stopIfTrue="1">
      <formula>AND($A237&lt;&gt;0, $I$63="する", TRIM($U237)="")</formula>
    </cfRule>
  </conditionalFormatting>
  <conditionalFormatting sqref="L238">
    <cfRule type="expression" dxfId="142" priority="142" stopIfTrue="1">
      <formula>希望&lt;&gt;0</formula>
    </cfRule>
  </conditionalFormatting>
  <conditionalFormatting sqref="M238:O238">
    <cfRule type="expression" dxfId="141" priority="141" stopIfTrue="1">
      <formula>AND($A238&lt;&gt;0, TRIM($M238)="")</formula>
    </cfRule>
  </conditionalFormatting>
  <conditionalFormatting sqref="P238:Q238">
    <cfRule type="expression" dxfId="140" priority="140" stopIfTrue="1">
      <formula>AND($A238&lt;&gt;0, TRIM($P238)="")</formula>
    </cfRule>
  </conditionalFormatting>
  <conditionalFormatting sqref="R238:T238">
    <cfRule type="expression" dxfId="139" priority="139" stopIfTrue="1">
      <formula>AND($A238&lt;&gt;0, TRIM($R238)="")</formula>
    </cfRule>
  </conditionalFormatting>
  <conditionalFormatting sqref="U238:W238">
    <cfRule type="expression" dxfId="138" priority="138" stopIfTrue="1">
      <formula>AND($A238&lt;&gt;0, $I$63="する", TRIM($U238)="")</formula>
    </cfRule>
  </conditionalFormatting>
  <conditionalFormatting sqref="L239">
    <cfRule type="expression" dxfId="137" priority="137" stopIfTrue="1">
      <formula>希望&lt;&gt;0</formula>
    </cfRule>
  </conditionalFormatting>
  <conditionalFormatting sqref="M239:O239">
    <cfRule type="expression" dxfId="136" priority="136" stopIfTrue="1">
      <formula>AND($A239&lt;&gt;0, TRIM($M239)="")</formula>
    </cfRule>
  </conditionalFormatting>
  <conditionalFormatting sqref="P239:Q239">
    <cfRule type="expression" dxfId="135" priority="135" stopIfTrue="1">
      <formula>AND($A239&lt;&gt;0, TRIM($P239)="")</formula>
    </cfRule>
  </conditionalFormatting>
  <conditionalFormatting sqref="R239:T239">
    <cfRule type="expression" dxfId="134" priority="134" stopIfTrue="1">
      <formula>AND($A239&lt;&gt;0, TRIM($R239)="")</formula>
    </cfRule>
  </conditionalFormatting>
  <conditionalFormatting sqref="U239:W239">
    <cfRule type="expression" dxfId="133" priority="133" stopIfTrue="1">
      <formula>AND($A239&lt;&gt;0, $I$63="する", TRIM($U239)="")</formula>
    </cfRule>
  </conditionalFormatting>
  <conditionalFormatting sqref="L240">
    <cfRule type="expression" dxfId="132" priority="132" stopIfTrue="1">
      <formula>希望&lt;&gt;0</formula>
    </cfRule>
  </conditionalFormatting>
  <conditionalFormatting sqref="M240:O240">
    <cfRule type="expression" dxfId="131" priority="131" stopIfTrue="1">
      <formula>AND($A240&lt;&gt;0, TRIM($M240)="")</formula>
    </cfRule>
  </conditionalFormatting>
  <conditionalFormatting sqref="P240:Q240">
    <cfRule type="expression" dxfId="130" priority="130" stopIfTrue="1">
      <formula>AND($A240&lt;&gt;0, TRIM($P240)="")</formula>
    </cfRule>
  </conditionalFormatting>
  <conditionalFormatting sqref="R240:T240">
    <cfRule type="expression" dxfId="129" priority="129" stopIfTrue="1">
      <formula>AND($A240&lt;&gt;0, TRIM($R240)="")</formula>
    </cfRule>
  </conditionalFormatting>
  <conditionalFormatting sqref="U240:W240">
    <cfRule type="expression" dxfId="128" priority="128" stopIfTrue="1">
      <formula>AND($A240&lt;&gt;0, $I$63="する", TRIM($U240)="")</formula>
    </cfRule>
  </conditionalFormatting>
  <conditionalFormatting sqref="L241">
    <cfRule type="expression" dxfId="127" priority="127" stopIfTrue="1">
      <formula>希望&lt;&gt;0</formula>
    </cfRule>
  </conditionalFormatting>
  <conditionalFormatting sqref="M241:O241">
    <cfRule type="expression" dxfId="126" priority="126" stopIfTrue="1">
      <formula>AND($A241&lt;&gt;0, TRIM($M241)="")</formula>
    </cfRule>
  </conditionalFormatting>
  <conditionalFormatting sqref="P241:Q241">
    <cfRule type="expression" dxfId="125" priority="125" stopIfTrue="1">
      <formula>AND($A241&lt;&gt;0, TRIM($P241)="")</formula>
    </cfRule>
  </conditionalFormatting>
  <conditionalFormatting sqref="R241:T241">
    <cfRule type="expression" dxfId="124" priority="124" stopIfTrue="1">
      <formula>AND($A241&lt;&gt;0, TRIM($R241)="")</formula>
    </cfRule>
  </conditionalFormatting>
  <conditionalFormatting sqref="U241:W241">
    <cfRule type="expression" dxfId="123" priority="123" stopIfTrue="1">
      <formula>AND($A241&lt;&gt;0, $I$63="する", TRIM($U241)="")</formula>
    </cfRule>
  </conditionalFormatting>
  <conditionalFormatting sqref="L242">
    <cfRule type="expression" dxfId="122" priority="122" stopIfTrue="1">
      <formula>希望&lt;&gt;0</formula>
    </cfRule>
  </conditionalFormatting>
  <conditionalFormatting sqref="M242:O242">
    <cfRule type="expression" dxfId="121" priority="121" stopIfTrue="1">
      <formula>AND($A242&lt;&gt;0, TRIM($M242)="")</formula>
    </cfRule>
  </conditionalFormatting>
  <conditionalFormatting sqref="P242:Q242">
    <cfRule type="expression" dxfId="120" priority="120" stopIfTrue="1">
      <formula>AND($A242&lt;&gt;0, TRIM($P242)="")</formula>
    </cfRule>
  </conditionalFormatting>
  <conditionalFormatting sqref="R242:T242">
    <cfRule type="expression" dxfId="119" priority="119" stopIfTrue="1">
      <formula>AND($A242&lt;&gt;0, TRIM($R242)="")</formula>
    </cfRule>
  </conditionalFormatting>
  <conditionalFormatting sqref="U242:W242">
    <cfRule type="expression" dxfId="118" priority="118" stopIfTrue="1">
      <formula>AND($A242&lt;&gt;0, $I$63="する", TRIM($U242)="")</formula>
    </cfRule>
  </conditionalFormatting>
  <conditionalFormatting sqref="L243">
    <cfRule type="expression" dxfId="117" priority="117" stopIfTrue="1">
      <formula>希望&lt;&gt;0</formula>
    </cfRule>
  </conditionalFormatting>
  <conditionalFormatting sqref="M243:O243">
    <cfRule type="expression" dxfId="116" priority="116" stopIfTrue="1">
      <formula>AND($A243&lt;&gt;0, TRIM($M243)="")</formula>
    </cfRule>
  </conditionalFormatting>
  <conditionalFormatting sqref="P243:Q243">
    <cfRule type="expression" dxfId="115" priority="115" stopIfTrue="1">
      <formula>AND($A243&lt;&gt;0, TRIM($P243)="")</formula>
    </cfRule>
  </conditionalFormatting>
  <conditionalFormatting sqref="R243:T243">
    <cfRule type="expression" dxfId="114" priority="114" stopIfTrue="1">
      <formula>AND($A243&lt;&gt;0, TRIM($R243)="")</formula>
    </cfRule>
  </conditionalFormatting>
  <conditionalFormatting sqref="U243:W243">
    <cfRule type="expression" dxfId="113" priority="113" stopIfTrue="1">
      <formula>AND($A243&lt;&gt;0, $I$63="する", TRIM($U243)="")</formula>
    </cfRule>
  </conditionalFormatting>
  <conditionalFormatting sqref="L244">
    <cfRule type="expression" dxfId="112" priority="112" stopIfTrue="1">
      <formula>希望&lt;&gt;0</formula>
    </cfRule>
  </conditionalFormatting>
  <conditionalFormatting sqref="M244:O244">
    <cfRule type="expression" dxfId="111" priority="111" stopIfTrue="1">
      <formula>AND($A244&lt;&gt;0, TRIM($M244)="")</formula>
    </cfRule>
  </conditionalFormatting>
  <conditionalFormatting sqref="P244:Q244">
    <cfRule type="expression" dxfId="110" priority="110" stopIfTrue="1">
      <formula>AND($A244&lt;&gt;0, TRIM($P244)="")</formula>
    </cfRule>
  </conditionalFormatting>
  <conditionalFormatting sqref="R244:T244">
    <cfRule type="expression" dxfId="109" priority="109" stopIfTrue="1">
      <formula>AND($A244&lt;&gt;0, TRIM($R244)="")</formula>
    </cfRule>
  </conditionalFormatting>
  <conditionalFormatting sqref="U244:W244">
    <cfRule type="expression" dxfId="108" priority="108" stopIfTrue="1">
      <formula>AND($A244&lt;&gt;0, $I$63="する", TRIM($U244)="")</formula>
    </cfRule>
  </conditionalFormatting>
  <conditionalFormatting sqref="L245">
    <cfRule type="expression" dxfId="107" priority="107" stopIfTrue="1">
      <formula>希望&lt;&gt;0</formula>
    </cfRule>
  </conditionalFormatting>
  <conditionalFormatting sqref="M245:O245">
    <cfRule type="expression" dxfId="106" priority="106" stopIfTrue="1">
      <formula>AND($A245&lt;&gt;0, TRIM($M245)="")</formula>
    </cfRule>
  </conditionalFormatting>
  <conditionalFormatting sqref="P245:Q245">
    <cfRule type="expression" dxfId="105" priority="105" stopIfTrue="1">
      <formula>AND($A245&lt;&gt;0, TRIM($P245)="")</formula>
    </cfRule>
  </conditionalFormatting>
  <conditionalFormatting sqref="R245:T245">
    <cfRule type="expression" dxfId="104" priority="104" stopIfTrue="1">
      <formula>AND($A245&lt;&gt;0, TRIM($R245)="")</formula>
    </cfRule>
  </conditionalFormatting>
  <conditionalFormatting sqref="U245:W245">
    <cfRule type="expression" dxfId="103" priority="103" stopIfTrue="1">
      <formula>AND($A245&lt;&gt;0, $I$63="する", TRIM($U245)="")</formula>
    </cfRule>
  </conditionalFormatting>
  <conditionalFormatting sqref="L246">
    <cfRule type="expression" dxfId="102" priority="102" stopIfTrue="1">
      <formula>希望&lt;&gt;0</formula>
    </cfRule>
  </conditionalFormatting>
  <conditionalFormatting sqref="M246:O246">
    <cfRule type="expression" dxfId="101" priority="101" stopIfTrue="1">
      <formula>AND($A246&lt;&gt;0, TRIM($M246)="")</formula>
    </cfRule>
  </conditionalFormatting>
  <conditionalFormatting sqref="P246:Q246">
    <cfRule type="expression" dxfId="100" priority="100" stopIfTrue="1">
      <formula>AND($A246&lt;&gt;0, TRIM($P246)="")</formula>
    </cfRule>
  </conditionalFormatting>
  <conditionalFormatting sqref="R246:T246">
    <cfRule type="expression" dxfId="99" priority="99" stopIfTrue="1">
      <formula>AND($A246&lt;&gt;0, TRIM($R246)="")</formula>
    </cfRule>
  </conditionalFormatting>
  <conditionalFormatting sqref="U246:W246">
    <cfRule type="expression" dxfId="98" priority="98" stopIfTrue="1">
      <formula>AND($A246&lt;&gt;0, $I$63="する", TRIM($U246)="")</formula>
    </cfRule>
  </conditionalFormatting>
  <conditionalFormatting sqref="L247">
    <cfRule type="expression" dxfId="97" priority="97" stopIfTrue="1">
      <formula>希望&lt;&gt;0</formula>
    </cfRule>
  </conditionalFormatting>
  <conditionalFormatting sqref="M247:O247">
    <cfRule type="expression" dxfId="96" priority="96" stopIfTrue="1">
      <formula>AND($A247&lt;&gt;0, TRIM($M247)="")</formula>
    </cfRule>
  </conditionalFormatting>
  <conditionalFormatting sqref="P247:Q247">
    <cfRule type="expression" dxfId="95" priority="95" stopIfTrue="1">
      <formula>AND($A247&lt;&gt;0, TRIM($P247)="")</formula>
    </cfRule>
  </conditionalFormatting>
  <conditionalFormatting sqref="R247:T247">
    <cfRule type="expression" dxfId="94" priority="94" stopIfTrue="1">
      <formula>AND($A247&lt;&gt;0, TRIM($R247)="")</formula>
    </cfRule>
  </conditionalFormatting>
  <conditionalFormatting sqref="U247:W247">
    <cfRule type="expression" dxfId="93" priority="93" stopIfTrue="1">
      <formula>AND($A247&lt;&gt;0, $I$63="する", TRIM($U247)="")</formula>
    </cfRule>
  </conditionalFormatting>
  <conditionalFormatting sqref="L248">
    <cfRule type="expression" dxfId="92" priority="92" stopIfTrue="1">
      <formula>希望&lt;&gt;0</formula>
    </cfRule>
  </conditionalFormatting>
  <conditionalFormatting sqref="M248:O248">
    <cfRule type="expression" dxfId="91" priority="91" stopIfTrue="1">
      <formula>AND($A248&lt;&gt;0, TRIM($M248)="")</formula>
    </cfRule>
  </conditionalFormatting>
  <conditionalFormatting sqref="P248:Q248">
    <cfRule type="expression" dxfId="90" priority="90" stopIfTrue="1">
      <formula>AND($A248&lt;&gt;0, TRIM($P248)="")</formula>
    </cfRule>
  </conditionalFormatting>
  <conditionalFormatting sqref="R248:T248">
    <cfRule type="expression" dxfId="89" priority="89" stopIfTrue="1">
      <formula>AND($A248&lt;&gt;0, TRIM($R248)="")</formula>
    </cfRule>
  </conditionalFormatting>
  <conditionalFormatting sqref="U248:W248">
    <cfRule type="expression" dxfId="88" priority="88" stopIfTrue="1">
      <formula>AND($A248&lt;&gt;0, $I$63="する", TRIM($U248)="")</formula>
    </cfRule>
  </conditionalFormatting>
  <conditionalFormatting sqref="L249">
    <cfRule type="expression" dxfId="87" priority="87" stopIfTrue="1">
      <formula>希望&lt;&gt;0</formula>
    </cfRule>
  </conditionalFormatting>
  <conditionalFormatting sqref="M249:O249">
    <cfRule type="expression" dxfId="86" priority="86" stopIfTrue="1">
      <formula>AND($A249&lt;&gt;0, TRIM($M249)="")</formula>
    </cfRule>
  </conditionalFormatting>
  <conditionalFormatting sqref="P249:Q249">
    <cfRule type="expression" dxfId="85" priority="85" stopIfTrue="1">
      <formula>AND($A249&lt;&gt;0, TRIM($P249)="")</formula>
    </cfRule>
  </conditionalFormatting>
  <conditionalFormatting sqref="R249:T249">
    <cfRule type="expression" dxfId="84" priority="84" stopIfTrue="1">
      <formula>AND($A249&lt;&gt;0, TRIM($R249)="")</formula>
    </cfRule>
  </conditionalFormatting>
  <conditionalFormatting sqref="U249:W249">
    <cfRule type="expression" dxfId="83" priority="83" stopIfTrue="1">
      <formula>AND($A249&lt;&gt;0, $I$63="する", TRIM($U249)="")</formula>
    </cfRule>
  </conditionalFormatting>
  <conditionalFormatting sqref="L250">
    <cfRule type="expression" dxfId="82" priority="82" stopIfTrue="1">
      <formula>希望&lt;&gt;0</formula>
    </cfRule>
  </conditionalFormatting>
  <conditionalFormatting sqref="M250:O250">
    <cfRule type="expression" dxfId="81" priority="81" stopIfTrue="1">
      <formula>AND($A250&lt;&gt;0, TRIM($M250)="")</formula>
    </cfRule>
  </conditionalFormatting>
  <conditionalFormatting sqref="P250:Q250">
    <cfRule type="expression" dxfId="80" priority="80" stopIfTrue="1">
      <formula>AND($A250&lt;&gt;0, TRIM($P250)="")</formula>
    </cfRule>
  </conditionalFormatting>
  <conditionalFormatting sqref="R250:T250">
    <cfRule type="expression" dxfId="79" priority="79" stopIfTrue="1">
      <formula>AND($A250&lt;&gt;0, TRIM($R250)="")</formula>
    </cfRule>
  </conditionalFormatting>
  <conditionalFormatting sqref="U250:W250">
    <cfRule type="expression" dxfId="78" priority="78" stopIfTrue="1">
      <formula>AND($A250&lt;&gt;0, $I$63="する", TRIM($U250)="")</formula>
    </cfRule>
  </conditionalFormatting>
  <conditionalFormatting sqref="L251">
    <cfRule type="expression" dxfId="77" priority="77" stopIfTrue="1">
      <formula>希望&lt;&gt;0</formula>
    </cfRule>
  </conditionalFormatting>
  <conditionalFormatting sqref="M251:O251">
    <cfRule type="expression" dxfId="76" priority="76" stopIfTrue="1">
      <formula>AND($A251&lt;&gt;0, TRIM($M251)="")</formula>
    </cfRule>
  </conditionalFormatting>
  <conditionalFormatting sqref="P251:Q251">
    <cfRule type="expression" dxfId="75" priority="75" stopIfTrue="1">
      <formula>AND($A251&lt;&gt;0, TRIM($P251)="")</formula>
    </cfRule>
  </conditionalFormatting>
  <conditionalFormatting sqref="R251:T251">
    <cfRule type="expression" dxfId="74" priority="74" stopIfTrue="1">
      <formula>AND($A251&lt;&gt;0, TRIM($R251)="")</formula>
    </cfRule>
  </conditionalFormatting>
  <conditionalFormatting sqref="U251:W251">
    <cfRule type="expression" dxfId="73" priority="73" stopIfTrue="1">
      <formula>AND($A251&lt;&gt;0, $I$63="する", TRIM($U251)="")</formula>
    </cfRule>
  </conditionalFormatting>
  <conditionalFormatting sqref="L252">
    <cfRule type="expression" dxfId="72" priority="72" stopIfTrue="1">
      <formula>希望&lt;&gt;0</formula>
    </cfRule>
  </conditionalFormatting>
  <conditionalFormatting sqref="M252:O252">
    <cfRule type="expression" dxfId="71" priority="71" stopIfTrue="1">
      <formula>AND($A252&lt;&gt;0, TRIM($M252)="")</formula>
    </cfRule>
  </conditionalFormatting>
  <conditionalFormatting sqref="P252:Q252">
    <cfRule type="expression" dxfId="70" priority="70" stopIfTrue="1">
      <formula>AND($A252&lt;&gt;0, TRIM($P252)="")</formula>
    </cfRule>
  </conditionalFormatting>
  <conditionalFormatting sqref="R252:T252">
    <cfRule type="expression" dxfId="69" priority="69" stopIfTrue="1">
      <formula>AND($A252&lt;&gt;0, TRIM($R252)="")</formula>
    </cfRule>
  </conditionalFormatting>
  <conditionalFormatting sqref="U252:W252">
    <cfRule type="expression" dxfId="68" priority="68" stopIfTrue="1">
      <formula>AND($A252&lt;&gt;0, $I$63="する", TRIM($U252)="")</formula>
    </cfRule>
  </conditionalFormatting>
  <conditionalFormatting sqref="L253">
    <cfRule type="expression" dxfId="67" priority="67" stopIfTrue="1">
      <formula>希望&lt;&gt;0</formula>
    </cfRule>
  </conditionalFormatting>
  <conditionalFormatting sqref="M253:O253">
    <cfRule type="expression" dxfId="66" priority="66" stopIfTrue="1">
      <formula>AND($A253&lt;&gt;0, TRIM($M253)="")</formula>
    </cfRule>
  </conditionalFormatting>
  <conditionalFormatting sqref="P253:Q253">
    <cfRule type="expression" dxfId="65" priority="65" stopIfTrue="1">
      <formula>AND($A253&lt;&gt;0, TRIM($P253)="")</formula>
    </cfRule>
  </conditionalFormatting>
  <conditionalFormatting sqref="R253:T253">
    <cfRule type="expression" dxfId="64" priority="64" stopIfTrue="1">
      <formula>AND($A253&lt;&gt;0, TRIM($R253)="")</formula>
    </cfRule>
  </conditionalFormatting>
  <conditionalFormatting sqref="U253:W253">
    <cfRule type="expression" dxfId="63" priority="63" stopIfTrue="1">
      <formula>AND($A253&lt;&gt;0, $I$63="する", TRIM($U253)="")</formula>
    </cfRule>
  </conditionalFormatting>
  <conditionalFormatting sqref="L254">
    <cfRule type="expression" dxfId="62" priority="62" stopIfTrue="1">
      <formula>希望&lt;&gt;0</formula>
    </cfRule>
  </conditionalFormatting>
  <conditionalFormatting sqref="M254:O254">
    <cfRule type="expression" dxfId="61" priority="61" stopIfTrue="1">
      <formula>AND($A254&lt;&gt;0, TRIM($M254)="")</formula>
    </cfRule>
  </conditionalFormatting>
  <conditionalFormatting sqref="P254:Q254">
    <cfRule type="expression" dxfId="60" priority="60" stopIfTrue="1">
      <formula>AND($A254&lt;&gt;0, TRIM($P254)="")</formula>
    </cfRule>
  </conditionalFormatting>
  <conditionalFormatting sqref="R254:T254">
    <cfRule type="expression" dxfId="59" priority="59" stopIfTrue="1">
      <formula>AND($A254&lt;&gt;0, TRIM($R254)="")</formula>
    </cfRule>
  </conditionalFormatting>
  <conditionalFormatting sqref="U254:W254">
    <cfRule type="expression" dxfId="58" priority="58" stopIfTrue="1">
      <formula>AND($A254&lt;&gt;0, $I$63="する", TRIM($U254)="")</formula>
    </cfRule>
  </conditionalFormatting>
  <conditionalFormatting sqref="L255">
    <cfRule type="expression" dxfId="57" priority="57" stopIfTrue="1">
      <formula>希望&lt;&gt;0</formula>
    </cfRule>
  </conditionalFormatting>
  <conditionalFormatting sqref="M255:O255">
    <cfRule type="expression" dxfId="56" priority="56" stopIfTrue="1">
      <formula>AND($A255&lt;&gt;0, TRIM($M255)="")</formula>
    </cfRule>
  </conditionalFormatting>
  <conditionalFormatting sqref="P255:Q255">
    <cfRule type="expression" dxfId="55" priority="55" stopIfTrue="1">
      <formula>AND($A255&lt;&gt;0, TRIM($P255)="")</formula>
    </cfRule>
  </conditionalFormatting>
  <conditionalFormatting sqref="R255:T255">
    <cfRule type="expression" dxfId="54" priority="54" stopIfTrue="1">
      <formula>AND($A255&lt;&gt;0, TRIM($R255)="")</formula>
    </cfRule>
  </conditionalFormatting>
  <conditionalFormatting sqref="U255:W255">
    <cfRule type="expression" dxfId="53" priority="53" stopIfTrue="1">
      <formula>AND($A255&lt;&gt;0, $I$63="する", TRIM($U255)="")</formula>
    </cfRule>
  </conditionalFormatting>
  <conditionalFormatting sqref="L256">
    <cfRule type="expression" dxfId="52" priority="52" stopIfTrue="1">
      <formula>希望&lt;&gt;0</formula>
    </cfRule>
  </conditionalFormatting>
  <conditionalFormatting sqref="M256:O256">
    <cfRule type="expression" dxfId="51" priority="51" stopIfTrue="1">
      <formula>AND($A256&lt;&gt;0, TRIM($M256)="")</formula>
    </cfRule>
  </conditionalFormatting>
  <conditionalFormatting sqref="P256:Q256">
    <cfRule type="expression" dxfId="50" priority="50" stopIfTrue="1">
      <formula>AND($A256&lt;&gt;0, TRIM($P256)="")</formula>
    </cfRule>
  </conditionalFormatting>
  <conditionalFormatting sqref="R256:T256">
    <cfRule type="expression" dxfId="49" priority="49" stopIfTrue="1">
      <formula>AND($A256&lt;&gt;0, TRIM($R256)="")</formula>
    </cfRule>
  </conditionalFormatting>
  <conditionalFormatting sqref="U256:W256">
    <cfRule type="expression" dxfId="48" priority="48" stopIfTrue="1">
      <formula>AND($A256&lt;&gt;0, $I$63="する", TRIM($U256)="")</formula>
    </cfRule>
  </conditionalFormatting>
  <conditionalFormatting sqref="L257">
    <cfRule type="expression" dxfId="47" priority="47" stopIfTrue="1">
      <formula>希望&lt;&gt;0</formula>
    </cfRule>
  </conditionalFormatting>
  <conditionalFormatting sqref="M257:O257">
    <cfRule type="expression" dxfId="46" priority="46" stopIfTrue="1">
      <formula>AND($A257&lt;&gt;0, TRIM($M257)="")</formula>
    </cfRule>
  </conditionalFormatting>
  <conditionalFormatting sqref="P257:Q257">
    <cfRule type="expression" dxfId="45" priority="45" stopIfTrue="1">
      <formula>AND($A257&lt;&gt;0, TRIM($P257)="")</formula>
    </cfRule>
  </conditionalFormatting>
  <conditionalFormatting sqref="R257:T257">
    <cfRule type="expression" dxfId="44" priority="44" stopIfTrue="1">
      <formula>AND($A257&lt;&gt;0, TRIM($R257)="")</formula>
    </cfRule>
  </conditionalFormatting>
  <conditionalFormatting sqref="U257:W257">
    <cfRule type="expression" dxfId="43" priority="43" stopIfTrue="1">
      <formula>AND($A257&lt;&gt;0, $I$63="する", TRIM($U257)="")</formula>
    </cfRule>
  </conditionalFormatting>
  <conditionalFormatting sqref="L258">
    <cfRule type="expression" dxfId="42" priority="42" stopIfTrue="1">
      <formula>希望&lt;&gt;0</formula>
    </cfRule>
  </conditionalFormatting>
  <conditionalFormatting sqref="M258:O258">
    <cfRule type="expression" dxfId="41" priority="41" stopIfTrue="1">
      <formula>AND($A258&lt;&gt;0, TRIM($M258)="")</formula>
    </cfRule>
  </conditionalFormatting>
  <conditionalFormatting sqref="P258:Q258">
    <cfRule type="expression" dxfId="40" priority="40" stopIfTrue="1">
      <formula>AND($A258&lt;&gt;0, TRIM($P258)="")</formula>
    </cfRule>
  </conditionalFormatting>
  <conditionalFormatting sqref="R258:T258">
    <cfRule type="expression" dxfId="39" priority="39" stopIfTrue="1">
      <formula>AND($A258&lt;&gt;0, TRIM($R258)="")</formula>
    </cfRule>
  </conditionalFormatting>
  <conditionalFormatting sqref="U258:W258">
    <cfRule type="expression" dxfId="38" priority="38" stopIfTrue="1">
      <formula>AND($A258&lt;&gt;0, $I$63="する", TRIM($U258)="")</formula>
    </cfRule>
  </conditionalFormatting>
  <conditionalFormatting sqref="L259">
    <cfRule type="expression" dxfId="37" priority="37" stopIfTrue="1">
      <formula>希望&lt;&gt;0</formula>
    </cfRule>
  </conditionalFormatting>
  <conditionalFormatting sqref="M259:O259">
    <cfRule type="expression" dxfId="36" priority="36" stopIfTrue="1">
      <formula>AND($A259&lt;&gt;0, TRIM($M259)="")</formula>
    </cfRule>
  </conditionalFormatting>
  <conditionalFormatting sqref="P259:Q259">
    <cfRule type="expression" dxfId="35" priority="35" stopIfTrue="1">
      <formula>AND($A259&lt;&gt;0, TRIM($P259)="")</formula>
    </cfRule>
  </conditionalFormatting>
  <conditionalFormatting sqref="R259:T259">
    <cfRule type="expression" dxfId="34" priority="34" stopIfTrue="1">
      <formula>AND($A259&lt;&gt;0, TRIM($R259)="")</formula>
    </cfRule>
  </conditionalFormatting>
  <conditionalFormatting sqref="U259:W259">
    <cfRule type="expression" dxfId="33" priority="33" stopIfTrue="1">
      <formula>AND($A259&lt;&gt;0, $I$63="する", TRIM($U259)="")</formula>
    </cfRule>
  </conditionalFormatting>
  <conditionalFormatting sqref="L260">
    <cfRule type="expression" dxfId="32" priority="32" stopIfTrue="1">
      <formula>希望&lt;&gt;0</formula>
    </cfRule>
  </conditionalFormatting>
  <conditionalFormatting sqref="M260:O260">
    <cfRule type="expression" dxfId="31" priority="31" stopIfTrue="1">
      <formula>AND($A260&lt;&gt;0, TRIM($M260)="")</formula>
    </cfRule>
  </conditionalFormatting>
  <conditionalFormatting sqref="P260:Q260">
    <cfRule type="expression" dxfId="30" priority="30" stopIfTrue="1">
      <formula>AND($A260&lt;&gt;0, TRIM($P260)="")</formula>
    </cfRule>
  </conditionalFormatting>
  <conditionalFormatting sqref="R260:T260">
    <cfRule type="expression" dxfId="29" priority="29" stopIfTrue="1">
      <formula>AND($A260&lt;&gt;0, TRIM($R260)="")</formula>
    </cfRule>
  </conditionalFormatting>
  <conditionalFormatting sqref="U260:W260">
    <cfRule type="expression" dxfId="28" priority="28" stopIfTrue="1">
      <formula>AND($A260&lt;&gt;0, $I$63="する", TRIM($U260)="")</formula>
    </cfRule>
  </conditionalFormatting>
  <conditionalFormatting sqref="L261">
    <cfRule type="expression" dxfId="27" priority="27" stopIfTrue="1">
      <formula>希望&lt;&gt;0</formula>
    </cfRule>
  </conditionalFormatting>
  <conditionalFormatting sqref="M261:O261">
    <cfRule type="expression" dxfId="26" priority="26" stopIfTrue="1">
      <formula>AND($A261&lt;&gt;0, TRIM($M261)="")</formula>
    </cfRule>
  </conditionalFormatting>
  <conditionalFormatting sqref="P261:Q261">
    <cfRule type="expression" dxfId="25" priority="25" stopIfTrue="1">
      <formula>AND($A261&lt;&gt;0, TRIM($P261)="")</formula>
    </cfRule>
  </conditionalFormatting>
  <conditionalFormatting sqref="R261:T261">
    <cfRule type="expression" dxfId="24" priority="24" stopIfTrue="1">
      <formula>AND($A261&lt;&gt;0, TRIM($R261)="")</formula>
    </cfRule>
  </conditionalFormatting>
  <conditionalFormatting sqref="U261:W261">
    <cfRule type="expression" dxfId="23" priority="23" stopIfTrue="1">
      <formula>AND($A261&lt;&gt;0, $I$63="する", TRIM($U261)="")</formula>
    </cfRule>
  </conditionalFormatting>
  <conditionalFormatting sqref="L262">
    <cfRule type="expression" dxfId="22" priority="22" stopIfTrue="1">
      <formula>希望&lt;&gt;0</formula>
    </cfRule>
  </conditionalFormatting>
  <conditionalFormatting sqref="M262:O262">
    <cfRule type="expression" dxfId="21" priority="21" stopIfTrue="1">
      <formula>AND($A262&lt;&gt;0, TRIM($M262)="")</formula>
    </cfRule>
  </conditionalFormatting>
  <conditionalFormatting sqref="P262:Q262">
    <cfRule type="expression" dxfId="20" priority="20" stopIfTrue="1">
      <formula>AND($A262&lt;&gt;0, TRIM($P262)="")</formula>
    </cfRule>
  </conditionalFormatting>
  <conditionalFormatting sqref="R262:T262">
    <cfRule type="expression" dxfId="19" priority="19" stopIfTrue="1">
      <formula>AND($A262&lt;&gt;0, TRIM($R262)="")</formula>
    </cfRule>
  </conditionalFormatting>
  <conditionalFormatting sqref="U262:W262">
    <cfRule type="expression" dxfId="18" priority="18" stopIfTrue="1">
      <formula>AND($A262&lt;&gt;0, $I$63="する", TRIM($U262)="")</formula>
    </cfRule>
  </conditionalFormatting>
  <conditionalFormatting sqref="L263">
    <cfRule type="expression" dxfId="17" priority="17" stopIfTrue="1">
      <formula>希望&lt;&gt;0</formula>
    </cfRule>
  </conditionalFormatting>
  <conditionalFormatting sqref="M263:O263">
    <cfRule type="expression" dxfId="16" priority="16" stopIfTrue="1">
      <formula>AND($A263&lt;&gt;0, TRIM($M263)="")</formula>
    </cfRule>
  </conditionalFormatting>
  <conditionalFormatting sqref="P263:Q263">
    <cfRule type="expression" dxfId="15" priority="15" stopIfTrue="1">
      <formula>AND($A263&lt;&gt;0, TRIM($P263)="")</formula>
    </cfRule>
  </conditionalFormatting>
  <conditionalFormatting sqref="R263:T263">
    <cfRule type="expression" dxfId="14" priority="14" stopIfTrue="1">
      <formula>AND($A263&lt;&gt;0, TRIM($R263)="")</formula>
    </cfRule>
  </conditionalFormatting>
  <conditionalFormatting sqref="U263:W263">
    <cfRule type="expression" dxfId="13" priority="13" stopIfTrue="1">
      <formula>AND($A263&lt;&gt;0, $I$63="する", TRIM($U263)="")</formula>
    </cfRule>
  </conditionalFormatting>
  <conditionalFormatting sqref="L264">
    <cfRule type="expression" dxfId="12" priority="12" stopIfTrue="1">
      <formula>希望&lt;&gt;0</formula>
    </cfRule>
  </conditionalFormatting>
  <conditionalFormatting sqref="R264:T264">
    <cfRule type="expression" dxfId="11" priority="11" stopIfTrue="1">
      <formula>AND($A264&lt;&gt;0, TRIM($R264)="")</formula>
    </cfRule>
  </conditionalFormatting>
  <conditionalFormatting sqref="I266:M266">
    <cfRule type="expression" dxfId="10" priority="10" stopIfTrue="1">
      <formula>$A266&lt;&gt;0</formula>
    </cfRule>
  </conditionalFormatting>
  <conditionalFormatting sqref="I274:M274">
    <cfRule type="expression" dxfId="9" priority="9" stopIfTrue="1">
      <formula>$A274&lt;&gt;0</formula>
    </cfRule>
  </conditionalFormatting>
  <conditionalFormatting sqref="M279:Q279">
    <cfRule type="expression" dxfId="8" priority="8" stopIfTrue="1">
      <formula>$A279&lt;&gt;0</formula>
    </cfRule>
  </conditionalFormatting>
  <conditionalFormatting sqref="M280:Q280">
    <cfRule type="expression" dxfId="7" priority="7" stopIfTrue="1">
      <formula>$A280&lt;&gt;0</formula>
    </cfRule>
  </conditionalFormatting>
  <conditionalFormatting sqref="I282:M282">
    <cfRule type="expression" dxfId="6" priority="6" stopIfTrue="1">
      <formula>$A282&lt;&gt;0</formula>
    </cfRule>
  </conditionalFormatting>
  <conditionalFormatting sqref="I284:Y284">
    <cfRule type="expression" dxfId="5" priority="5" stopIfTrue="1">
      <formula>$A284&lt;&gt;0</formula>
    </cfRule>
  </conditionalFormatting>
  <conditionalFormatting sqref="I294:Y294">
    <cfRule type="expression" dxfId="4" priority="4" stopIfTrue="1">
      <formula>$A294&lt;&gt;0</formula>
    </cfRule>
  </conditionalFormatting>
  <conditionalFormatting sqref="I296:Y296">
    <cfRule type="expression" dxfId="3" priority="3" stopIfTrue="1">
      <formula>$A296&lt;&gt;0</formula>
    </cfRule>
  </conditionalFormatting>
  <conditionalFormatting sqref="I298:Y298">
    <cfRule type="expression" dxfId="2" priority="2" stopIfTrue="1">
      <formula>$A298&lt;&gt;0</formula>
    </cfRule>
  </conditionalFormatting>
  <conditionalFormatting sqref="I300:Y300">
    <cfRule type="expression" dxfId="1" priority="1" stopIfTrue="1">
      <formula>$A300&lt;&gt;0</formula>
    </cfRule>
  </conditionalFormatting>
  <dataValidations count="222">
    <dataValidation imeMode="hiragana" allowBlank="1" showInputMessage="1" showErrorMessage="1" sqref="N208:V208 N209:V209 N210:V210 N211:V211 X235:Y235 X236:Y236 X237:Y237 X238:Y238 X239:Y239 X240:Y240 X241:Y241 X242:Y242 X243:Y243 X244:Y244 X245:Y245 X246:Y246 X247:Y247 X248:Y248 X249:Y249 X250:Y250 X251:Y251 X252:Y252 X253:Y253 X254:Y254 X255:Y255 X256:Y256 X257:Y257 X258:Y258 X259:Y259 X260:Y260 X261:Y261 X262:Y262 X263:Y263 X264:Y264 I292:Y292 I294:Y294 I298:Y298" xr:uid="{777A23DB-3FCD-4BFD-B16F-EB9B8E8ED872}"/>
    <dataValidation imeMode="halfAlpha" allowBlank="1" showInputMessage="1" showErrorMessage="1" sqref="P228 I296:Y296 I300:Y300" xr:uid="{298B1DD5-BFAD-4C02-B2C1-FF51FEB925EB}"/>
    <dataValidation imeMode="hiragana" allowBlank="1" showInputMessage="1" showErrorMessage="1" sqref="I22:Y22" xr:uid="{87A7F934-28A4-498D-AE96-5A8CD66E1AC5}"/>
    <dataValidation type="whole" imeMode="halfAlpha" allowBlank="1" showInputMessage="1" showErrorMessage="1" error="7桁の数字を入力してください" sqref="I20:M20" xr:uid="{49A4CC4C-8551-4C00-9E94-1A985A0E8A6E}">
      <formula1>0</formula1>
      <formula2>9999999</formula2>
    </dataValidation>
    <dataValidation imeMode="fullKatakana" allowBlank="1" showInputMessage="1" showErrorMessage="1" sqref="I24:Y24" xr:uid="{42993295-A65F-4DD2-B34A-57DA41677D66}"/>
    <dataValidation imeMode="hiragana" allowBlank="1" showInputMessage="1" showErrorMessage="1" sqref="I26:Y26" xr:uid="{E40374A4-C92E-4BEE-8E28-32FCE0473736}"/>
    <dataValidation imeMode="hiragana" allowBlank="1" showInputMessage="1" showErrorMessage="1" sqref="I28:Y28" xr:uid="{616E4A07-C3E8-4969-9452-35E9A73EF30D}"/>
    <dataValidation imeMode="fullKatakana" allowBlank="1" showInputMessage="1" showErrorMessage="1" sqref="I30:Y30" xr:uid="{1BCB9A09-7F46-4BFE-A696-5069C5FEE8C8}"/>
    <dataValidation imeMode="hiragana" allowBlank="1" showInputMessage="1" showErrorMessage="1" sqref="I32:Y32" xr:uid="{0F8DE7D1-0C0B-4A88-82E5-8EC51D23E1CF}"/>
    <dataValidation imeMode="halfAlpha" allowBlank="1" showInputMessage="1" showErrorMessage="1" sqref="I34:M34" xr:uid="{B6E91A7A-DD29-43D9-A569-5021552E325D}"/>
    <dataValidation imeMode="halfAlpha" allowBlank="1" showInputMessage="1" showErrorMessage="1" sqref="P34" xr:uid="{81BBAB0E-8483-42D0-A90B-986E82B89776}"/>
    <dataValidation imeMode="halfAlpha" allowBlank="1" showInputMessage="1" showErrorMessage="1" sqref="I36:M36" xr:uid="{1F8A545B-B672-4D41-A9A3-A763C3CC9566}"/>
    <dataValidation imeMode="halfAlpha" allowBlank="1" showInputMessage="1" showErrorMessage="1" sqref="I38:Y38" xr:uid="{43F6F9CB-8741-461A-BE48-C81FE1D7906F}"/>
    <dataValidation type="list" imeMode="halfAlpha" allowBlank="1" showInputMessage="1" showErrorMessage="1" error="リストから選択してください" sqref="I40:M40" xr:uid="{4D7FE699-1773-406D-9F2F-58CF06B8984E}">
      <formula1>"一致する,一致しない"</formula1>
    </dataValidation>
    <dataValidation type="list" imeMode="halfAlpha" allowBlank="1" showInputMessage="1" showErrorMessage="1" error="リストから選択してください" sqref="I63:M63" xr:uid="{297EC15A-BA62-4D44-B28F-980FD953383C}">
      <formula1>"しない,する"</formula1>
    </dataValidation>
    <dataValidation type="whole" imeMode="halfAlpha" allowBlank="1" showInputMessage="1" showErrorMessage="1" error="7桁の数字を入力してください" sqref="I69:M69" xr:uid="{6F055C75-9A4B-4CB0-A4C0-068C8B7A779D}">
      <formula1>0</formula1>
      <formula2>9999999</formula2>
    </dataValidation>
    <dataValidation imeMode="hiragana" allowBlank="1" showInputMessage="1" showErrorMessage="1" sqref="I71:Y71" xr:uid="{22B90A95-D39F-477B-87B3-98B718FE1946}"/>
    <dataValidation imeMode="fullKatakana" allowBlank="1" showInputMessage="1" showErrorMessage="1" sqref="I73:Y73" xr:uid="{5025BF7A-2B35-4563-8CCF-1806285F12EF}"/>
    <dataValidation imeMode="hiragana" allowBlank="1" showInputMessage="1" showErrorMessage="1" sqref="I75:Y75" xr:uid="{833B4C39-9707-406B-B108-86024BF1E7E0}"/>
    <dataValidation imeMode="hiragana" allowBlank="1" showInputMessage="1" showErrorMessage="1" sqref="I77:Y77" xr:uid="{864C7D4B-7EC8-4EA0-ABBE-E12AB8E9FC8C}"/>
    <dataValidation imeMode="fullKatakana" allowBlank="1" showInputMessage="1" showErrorMessage="1" sqref="I79:Y79" xr:uid="{F1881870-146D-4C63-93AA-5872EE41F736}"/>
    <dataValidation imeMode="hiragana" allowBlank="1" showInputMessage="1" showErrorMessage="1" sqref="I81:Y81" xr:uid="{8DAA50C3-9936-4BEF-BB97-0FF818394000}"/>
    <dataValidation imeMode="halfAlpha" allowBlank="1" showInputMessage="1" showErrorMessage="1" sqref="I83:M83" xr:uid="{F0215628-AFCB-45FA-90E3-F490F059BFBB}"/>
    <dataValidation imeMode="halfAlpha" allowBlank="1" showInputMessage="1" showErrorMessage="1" sqref="P83" xr:uid="{768DF026-5DBC-458F-ACF4-28DAA5893CBA}"/>
    <dataValidation imeMode="halfAlpha" allowBlank="1" showInputMessage="1" showErrorMessage="1" sqref="I85:M85" xr:uid="{4C1DD20A-017A-4EB3-89ED-E0A608C7F5AC}"/>
    <dataValidation imeMode="halfAlpha" allowBlank="1" showInputMessage="1" showErrorMessage="1" sqref="I87:Y87" xr:uid="{2E06E8F9-221F-4B83-9E15-23992D71025B}"/>
    <dataValidation imeMode="hiragana" allowBlank="1" showInputMessage="1" showErrorMessage="1" sqref="I112:Y112" xr:uid="{93ECB32F-CD5F-408F-AEFB-5CFEE516BE08}"/>
    <dataValidation imeMode="fullKatakana" allowBlank="1" showInputMessage="1" showErrorMessage="1" sqref="I114:Y114" xr:uid="{8ECB9D34-8194-43E3-87ED-8EF4003AF50B}"/>
    <dataValidation imeMode="hiragana" allowBlank="1" showInputMessage="1" showErrorMessage="1" sqref="I116:Y116" xr:uid="{C4D054F1-BE5C-4312-8295-E47A67709E02}"/>
    <dataValidation type="whole" imeMode="halfAlpha" allowBlank="1" showInputMessage="1" showErrorMessage="1" error="7桁の数字を入力してください" sqref="I118:M118" xr:uid="{A904C112-D5AD-4ABB-89AF-0C745778CA4A}">
      <formula1>0</formula1>
      <formula2>9999999</formula2>
    </dataValidation>
    <dataValidation imeMode="hiragana" allowBlank="1" showInputMessage="1" showErrorMessage="1" sqref="I120:Y120" xr:uid="{95AA1D2A-77C5-481E-9863-21A5BFA0710D}"/>
    <dataValidation imeMode="halfAlpha" allowBlank="1" showInputMessage="1" showErrorMessage="1" sqref="I122:M122" xr:uid="{4B95E4F2-C83E-46BA-8725-4B91BFC9BF13}"/>
    <dataValidation imeMode="halfAlpha" allowBlank="1" showInputMessage="1" showErrorMessage="1" sqref="P122" xr:uid="{B75D72D4-3DDA-4200-92A8-02D96FF1E9D2}"/>
    <dataValidation imeMode="halfAlpha" allowBlank="1" showInputMessage="1" showErrorMessage="1" sqref="I124:M124" xr:uid="{FF38B0FC-C003-4FFA-B551-8D9CF7DEDA6E}"/>
    <dataValidation imeMode="halfAlpha" allowBlank="1" showInputMessage="1" showErrorMessage="1" sqref="I126:Y126" xr:uid="{C1B8CAEB-0DF0-4E33-8D72-286353F134C4}"/>
    <dataValidation type="list" imeMode="halfAlpha" allowBlank="1" showInputMessage="1" showErrorMessage="1" error="リストから選択してください" sqref="I153:M153" xr:uid="{D0CB4804-496C-49C8-BE23-C29E1A668A24}">
      <formula1>"しない,する"</formula1>
    </dataValidation>
    <dataValidation imeMode="fullKatakana" allowBlank="1" showInputMessage="1" showErrorMessage="1" sqref="I155:Y155" xr:uid="{10CAE6FA-F4CB-4A53-9104-946822F52D5F}"/>
    <dataValidation imeMode="hiragana" allowBlank="1" showInputMessage="1" showErrorMessage="1" sqref="I157:Y157" xr:uid="{29F32795-1902-4051-8247-C632CC62163E}"/>
    <dataValidation imeMode="halfAlpha" allowBlank="1" showInputMessage="1" showErrorMessage="1" sqref="I159:M159" xr:uid="{4D05567D-68EA-4FDA-A387-F13574FF9C61}"/>
    <dataValidation type="whole" imeMode="halfAlpha" allowBlank="1" showInputMessage="1" showErrorMessage="1" error="7桁の数字を入力してください" sqref="I161:M161" xr:uid="{5B64B08D-2F5F-40E2-9C59-84A91B95C5CB}">
      <formula1>0</formula1>
      <formula2>9999999</formula2>
    </dataValidation>
    <dataValidation imeMode="hiragana" allowBlank="1" showInputMessage="1" showErrorMessage="1" sqref="I163:Y163" xr:uid="{0EB0C740-C77F-497E-B9FA-D6310CD20CA5}"/>
    <dataValidation imeMode="halfAlpha" allowBlank="1" showInputMessage="1" showErrorMessage="1" sqref="I165:M165" xr:uid="{C3078348-9D3E-4B6A-8957-7090C08CDE94}"/>
    <dataValidation imeMode="halfAlpha" allowBlank="1" showInputMessage="1" showErrorMessage="1" sqref="I167:M167" xr:uid="{F8570BB7-F9B3-4E7D-AA4E-5E9B26D9D0E5}"/>
    <dataValidation imeMode="halfAlpha" allowBlank="1" showInputMessage="1" showErrorMessage="1" sqref="I169:Y169" xr:uid="{10678586-6BEA-4EAE-A5A4-D15439F9F8BD}"/>
    <dataValidation type="list" imeMode="halfAlpha" allowBlank="1" showInputMessage="1" showErrorMessage="1" error="リストから選択してください" sqref="I176:M176" xr:uid="{284AA2D5-FF53-471E-8FA4-1A58E86924E2}">
      <formula1>"新規,継続(更新)"</formula1>
    </dataValidation>
    <dataValidation type="whole" imeMode="halfAlpha" allowBlank="1" showInputMessage="1" showErrorMessage="1" error="有効な数字を入力してください。10兆円以上になる場合は、9,999,999,999と入力してください" sqref="I178:M178" xr:uid="{60350BFC-0B38-43A6-AD6A-EC741D85958A}">
      <formula1>-9999999999</formula1>
      <formula2>9999999999</formula2>
    </dataValidation>
    <dataValidation allowBlank="1" showInputMessage="1" showErrorMessage="1" sqref="I180:M180 I200:M200 I202:M202 B206 I217:M217 I220:M220 B234 M264:O264 P264:Q264 U264:W264 B307" xr:uid="{DA48EE41-0BE3-4CFF-969D-0B55105B8DE0}"/>
    <dataValidation type="whole" imeMode="halfAlpha" allowBlank="1" showInputMessage="1" showErrorMessage="1" error="有効な数字を入力してください" sqref="I182:M182" xr:uid="{BA3E8FC2-6E33-4202-BF5B-6298EB1849D4}">
      <formula1>0</formula1>
      <formula2>9999999999</formula2>
    </dataValidation>
    <dataValidation type="whole" imeMode="halfAlpha" allowBlank="1" showInputMessage="1" showErrorMessage="1" error="有効な数字を入力してください" sqref="I184:M184" xr:uid="{21760391-9972-44FD-8B44-26116A830F33}">
      <formula1>0</formula1>
      <formula2>9999999999</formula2>
    </dataValidation>
    <dataValidation type="whole" imeMode="halfAlpha" allowBlank="1" showInputMessage="1" showErrorMessage="1" error="有効な数字を入力してください" sqref="O184:Q184" xr:uid="{5205627F-3496-43E0-8D77-6EC1532E4729}">
      <formula1>0</formula1>
      <formula2>9999999999</formula2>
    </dataValidation>
    <dataValidation type="date" imeMode="halfAlpha" allowBlank="1" showInputMessage="1" showErrorMessage="1" error="有効な日付を入力してください" sqref="I186:M186" xr:uid="{3EFFDBDC-A51C-4CD7-AA17-7E2527AAB529}">
      <formula1>92</formula1>
      <formula2>73415</formula2>
    </dataValidation>
    <dataValidation type="list" imeMode="halfAlpha" allowBlank="1" showInputMessage="1" showErrorMessage="1" error="リストから選択してください" sqref="I188:M188" xr:uid="{4CD19B24-7D1D-423C-A6A3-DA45D0DD8637}">
      <formula1>"有または除外,無"</formula1>
    </dataValidation>
    <dataValidation type="list" imeMode="halfAlpha" allowBlank="1" showInputMessage="1" showErrorMessage="1" error="リストから選択してください" sqref="I190:M190" xr:uid="{C6FFD491-7D1F-4D7F-8D7A-881479C3322F}">
      <formula1>"有または除外,無"</formula1>
    </dataValidation>
    <dataValidation type="list" imeMode="halfAlpha" allowBlank="1" showInputMessage="1" showErrorMessage="1" error="リストから選択してください" sqref="I192:M192" xr:uid="{31459843-728F-4B5C-90FE-50493DAE3D39}">
      <formula1>"有または除外,無"</formula1>
    </dataValidation>
    <dataValidation type="list" imeMode="halfAlpha" allowBlank="1" showInputMessage="1" showErrorMessage="1" error="リストから選択してください" sqref="I194:M194" xr:uid="{BA4ED530-4031-4369-8B3A-6B73E3652F88}">
      <formula1>"有または除外,無"</formula1>
    </dataValidation>
    <dataValidation type="list" imeMode="halfAlpha" allowBlank="1" showInputMessage="1" showErrorMessage="1" error="リストから選択してください" sqref="I196:M196" xr:uid="{8ED38F9B-F1D6-42B1-A04A-B7DDCD1B77E8}">
      <formula1>"有または除外,無"</formula1>
    </dataValidation>
    <dataValidation type="list" imeMode="halfAlpha" allowBlank="1" showInputMessage="1" showErrorMessage="1" error="リストから選択してください" sqref="I198:M198" xr:uid="{42671662-2DDC-493D-8EBE-43888B6EFE14}">
      <formula1>"有または除外,無"</formula1>
    </dataValidation>
    <dataValidation type="list" imeMode="halfAlpha" allowBlank="1" showInputMessage="1" showErrorMessage="1" error="リストから選択してください" sqref="K207:M207" xr:uid="{AC8E42A0-7666-4B0B-B7AC-4D62FC9A04AF}">
      <formula1>"○,　"</formula1>
    </dataValidation>
    <dataValidation type="list" imeMode="halfAlpha" allowBlank="1" showInputMessage="1" showErrorMessage="1" error="リストから選択してください" sqref="K208:M208" xr:uid="{0253E69A-D43E-4902-9073-3786F06EBA92}">
      <formula1>"○,　"</formula1>
    </dataValidation>
    <dataValidation type="list" imeMode="halfAlpha" allowBlank="1" showInputMessage="1" showErrorMessage="1" error="リストから選択してください" sqref="K209:M209" xr:uid="{615EA5CF-41CB-46BC-9B85-1C6E570994F0}">
      <formula1>"○,　"</formula1>
    </dataValidation>
    <dataValidation type="list" imeMode="halfAlpha" allowBlank="1" showInputMessage="1" showErrorMessage="1" error="リストから選択してください" sqref="K210:M211" xr:uid="{99446F5E-CEFC-41B1-A531-B7164D9503FE}">
      <formula1>"○,　"</formula1>
    </dataValidation>
    <dataValidation type="whole" imeMode="halfAlpha" allowBlank="1" showInputMessage="1" showErrorMessage="1" error="有効な数字を入力してください" sqref="W210:X210" xr:uid="{C65D79B3-B3CF-4894-89F3-1342FC6C832B}">
      <formula1>0</formula1>
      <formula2>100</formula2>
    </dataValidation>
    <dataValidation type="whole" imeMode="halfAlpha" allowBlank="1" showInputMessage="1" showErrorMessage="1" error="有効な数字を入力してください" sqref="W211:X211" xr:uid="{4AE18B7E-EBE2-4B43-8297-53FD7BA46EB3}">
      <formula1>0</formula1>
      <formula2>100</formula2>
    </dataValidation>
    <dataValidation type="whole" imeMode="halfAlpha" allowBlank="1" showInputMessage="1" showErrorMessage="1" error="有効な数字を入力してください" sqref="I214:M214" xr:uid="{A9E86DFA-EAD2-429B-897F-1180FC961264}">
      <formula1>0</formula1>
      <formula2>9999999999</formula2>
    </dataValidation>
    <dataValidation type="whole" imeMode="halfAlpha" allowBlank="1" showInputMessage="1" showErrorMessage="1" error="有効な数字を入力してください" sqref="I215:M215" xr:uid="{64649760-683A-419F-84ED-B5D60DE4B6CC}">
      <formula1>0</formula1>
      <formula2>9999999999</formula2>
    </dataValidation>
    <dataValidation type="whole" imeMode="halfAlpha" allowBlank="1" showInputMessage="1" showErrorMessage="1" error="有効な数字を入力してください" sqref="I216:M216" xr:uid="{CEB3B8C5-D2B5-4B90-BBCA-7D94F498511D}">
      <formula1>0</formula1>
      <formula2>9999999999</formula2>
    </dataValidation>
    <dataValidation type="whole" imeMode="halfAlpha" allowBlank="1" showInputMessage="1" showErrorMessage="1" error="有効な数字を入力してください" sqref="I218:M218" xr:uid="{437FE348-A148-4EC2-A979-D1F9394EEBA5}">
      <formula1>0</formula1>
      <formula2>9999999999</formula2>
    </dataValidation>
    <dataValidation type="list" imeMode="halfAlpha" allowBlank="1" showInputMessage="1" showErrorMessage="1" error="リストから選択してください" sqref="I228:M228" xr:uid="{B9D2A2ED-ADFA-430B-B53A-2C3EBC6132F4}">
      <formula1>許可コード</formula1>
    </dataValidation>
    <dataValidation type="date" imeMode="halfAlpha" allowBlank="1" showInputMessage="1" showErrorMessage="1" error="有効な日付を入力してください" sqref="I230:M230" xr:uid="{678DDAA6-BD8B-417A-904D-79ECD44854F4}">
      <formula1>92</formula1>
      <formula2>73415</formula2>
    </dataValidation>
    <dataValidation type="list" imeMode="halfAlpha" allowBlank="1" showInputMessage="1" showErrorMessage="1" error="リストから選択してください" sqref="L235" xr:uid="{396C4F51-684E-4D2B-A301-DE99C5EB6793}">
      <formula1>"○,　"</formula1>
    </dataValidation>
    <dataValidation type="list" imeMode="halfAlpha" allowBlank="1" showInputMessage="1" showErrorMessage="1" error="リストから選択してください" sqref="M235:O235" xr:uid="{A29BA811-DDCF-4FA4-860D-B9CC660B83A7}">
      <formula1>"一般,特定,　"</formula1>
    </dataValidation>
    <dataValidation type="whole" imeMode="halfAlpha" allowBlank="1" showInputMessage="1" showErrorMessage="1" error="有効な数字を入力してください" sqref="P235:Q235" xr:uid="{83ED4FCE-3497-4AEB-A482-07FF3F2822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FCFF865F-9912-42FC-B7D7-3D8EF5F8341B}">
      <formula1>-9999999999</formula1>
      <formula2>9999999999</formula2>
    </dataValidation>
    <dataValidation type="list" imeMode="halfAlpha" allowBlank="1" showInputMessage="1" showErrorMessage="1" error="リストから選択してください" sqref="U235:W235" xr:uid="{1BD93496-8CB3-4598-A4A7-4BDE3FBF5E36}">
      <formula1>"一般,特定,　"</formula1>
    </dataValidation>
    <dataValidation type="list" imeMode="halfAlpha" allowBlank="1" showInputMessage="1" showErrorMessage="1" error="リストから選択してください" sqref="L236" xr:uid="{4A85364E-38F6-4AAD-A83F-C79D00EBD021}">
      <formula1>"○,　"</formula1>
    </dataValidation>
    <dataValidation type="list" imeMode="halfAlpha" allowBlank="1" showInputMessage="1" showErrorMessage="1" error="リストから選択してください" sqref="M236:O236" xr:uid="{DE3830DF-BFDF-437F-9F18-1602A58C0BBF}">
      <formula1>"一般,特定,　"</formula1>
    </dataValidation>
    <dataValidation type="whole" imeMode="halfAlpha" allowBlank="1" showInputMessage="1" showErrorMessage="1" error="有効な数字を入力してください" sqref="P236:Q236" xr:uid="{158C4F49-CA6C-4102-9659-FDB5FF57F3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7042AECF-1E91-4E43-A55B-5F051DF56E7B}">
      <formula1>-9999999999</formula1>
      <formula2>9999999999</formula2>
    </dataValidation>
    <dataValidation type="list" imeMode="halfAlpha" allowBlank="1" showInputMessage="1" showErrorMessage="1" error="リストから選択してください" sqref="U236:W236" xr:uid="{72129997-D240-41D9-A114-ED9A65916E28}">
      <formula1>"一般,特定,　"</formula1>
    </dataValidation>
    <dataValidation type="list" imeMode="halfAlpha" allowBlank="1" showInputMessage="1" showErrorMessage="1" error="リストから選択してください" sqref="L237" xr:uid="{223B5ACB-B43E-40E9-807B-5DAEBFEE8E10}">
      <formula1>"○,　"</formula1>
    </dataValidation>
    <dataValidation type="list" imeMode="halfAlpha" allowBlank="1" showInputMessage="1" showErrorMessage="1" error="リストから選択してください" sqref="M237:O237" xr:uid="{881BA299-92F3-4D30-8B69-31FAB8C59C77}">
      <formula1>"一般,特定,　"</formula1>
    </dataValidation>
    <dataValidation type="whole" imeMode="halfAlpha" allowBlank="1" showInputMessage="1" showErrorMessage="1" error="有効な数字を入力してください" sqref="P237:Q237" xr:uid="{6FD1A084-85A5-408B-B70F-C5CFCAC1D5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C67D9CF6-9137-457A-BCC5-569FA931CA64}">
      <formula1>-9999999999</formula1>
      <formula2>9999999999</formula2>
    </dataValidation>
    <dataValidation type="list" imeMode="halfAlpha" allowBlank="1" showInputMessage="1" showErrorMessage="1" error="リストから選択してください" sqref="U237:W237" xr:uid="{97AE7F43-AD6B-42CF-A163-EAE7BAD3DD8E}">
      <formula1>"一般,特定,　"</formula1>
    </dataValidation>
    <dataValidation type="list" imeMode="halfAlpha" allowBlank="1" showInputMessage="1" showErrorMessage="1" error="リストから選択してください" sqref="L238" xr:uid="{28F597F6-56B8-45A4-AE6C-3C6AB49DB808}">
      <formula1>"○,　"</formula1>
    </dataValidation>
    <dataValidation type="list" imeMode="halfAlpha" allowBlank="1" showInputMessage="1" showErrorMessage="1" error="リストから選択してください" sqref="M238:O238" xr:uid="{A742034F-E36C-431E-B0A9-9C0A1D3C121D}">
      <formula1>"一般,特定,　"</formula1>
    </dataValidation>
    <dataValidation type="whole" imeMode="halfAlpha" allowBlank="1" showInputMessage="1" showErrorMessage="1" error="有効な数字を入力してください" sqref="P238:Q238" xr:uid="{441AF371-EA82-4D23-B795-4A4094FAE01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498B3D9A-2316-404F-82CF-B4310A13F2B2}">
      <formula1>-9999999999</formula1>
      <formula2>9999999999</formula2>
    </dataValidation>
    <dataValidation type="list" imeMode="halfAlpha" allowBlank="1" showInputMessage="1" showErrorMessage="1" error="リストから選択してください" sqref="U238:W238" xr:uid="{C060066E-8169-4083-8320-8171151C3275}">
      <formula1>"一般,特定,　"</formula1>
    </dataValidation>
    <dataValidation type="list" imeMode="halfAlpha" allowBlank="1" showInputMessage="1" showErrorMessage="1" error="リストから選択してください" sqref="L239" xr:uid="{D987BEF4-A3E4-419B-A112-149C1CDD2B9C}">
      <formula1>"○,　"</formula1>
    </dataValidation>
    <dataValidation type="list" imeMode="halfAlpha" allowBlank="1" showInputMessage="1" showErrorMessage="1" error="リストから選択してください" sqref="M239:O239" xr:uid="{5AE3A150-4344-4662-BF5F-FB6470264288}">
      <formula1>"一般,特定,　"</formula1>
    </dataValidation>
    <dataValidation type="whole" imeMode="halfAlpha" allowBlank="1" showInputMessage="1" showErrorMessage="1" error="有効な数字を入力してください" sqref="P239:Q239" xr:uid="{9DB49EFB-09D1-4B72-9A2B-B5E6613C84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38E7ECFE-38C7-41C6-87A6-E1FF5DC40F00}">
      <formula1>-9999999999</formula1>
      <formula2>9999999999</formula2>
    </dataValidation>
    <dataValidation type="list" imeMode="halfAlpha" allowBlank="1" showInputMessage="1" showErrorMessage="1" error="リストから選択してください" sqref="U239:W239" xr:uid="{A36C8114-81F3-4C8C-B9EC-DC6BC67224E2}">
      <formula1>"一般,特定,　"</formula1>
    </dataValidation>
    <dataValidation type="list" imeMode="halfAlpha" allowBlank="1" showInputMessage="1" showErrorMessage="1" error="リストから選択してください" sqref="L240" xr:uid="{9281625C-7DDC-4DC0-92CE-BE4F6997606B}">
      <formula1>"○,　"</formula1>
    </dataValidation>
    <dataValidation type="list" imeMode="halfAlpha" allowBlank="1" showInputMessage="1" showErrorMessage="1" error="リストから選択してください" sqref="M240:O240" xr:uid="{B733FE55-18A0-4B40-8092-A013702AB25B}">
      <formula1>"一般,特定,　"</formula1>
    </dataValidation>
    <dataValidation type="whole" imeMode="halfAlpha" allowBlank="1" showInputMessage="1" showErrorMessage="1" error="有効な数字を入力してください" sqref="P240:Q240" xr:uid="{125D5650-B026-4413-BA2D-A12ECBF513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2B477604-4751-4DB6-889A-64B3486312BB}">
      <formula1>-9999999999</formula1>
      <formula2>9999999999</formula2>
    </dataValidation>
    <dataValidation type="list" imeMode="halfAlpha" allowBlank="1" showInputMessage="1" showErrorMessage="1" error="リストから選択してください" sqref="U240:W240" xr:uid="{591F55D7-6BA3-41D1-A070-C5C20DE03DD0}">
      <formula1>"一般,特定,　"</formula1>
    </dataValidation>
    <dataValidation type="list" imeMode="halfAlpha" allowBlank="1" showInputMessage="1" showErrorMessage="1" error="リストから選択してください" sqref="L241" xr:uid="{51E124BB-9A52-4731-B618-E0F666C16A58}">
      <formula1>"○,　"</formula1>
    </dataValidation>
    <dataValidation type="list" imeMode="halfAlpha" allowBlank="1" showInputMessage="1" showErrorMessage="1" error="リストから選択してください" sqref="M241:O241" xr:uid="{37DC61E8-28A6-4028-93CC-B4463439C816}">
      <formula1>"一般,特定,　"</formula1>
    </dataValidation>
    <dataValidation type="whole" imeMode="halfAlpha" allowBlank="1" showInputMessage="1" showErrorMessage="1" error="有効な数字を入力してください" sqref="P241:Q241" xr:uid="{EF810639-4EC3-4CCB-A83C-0BF49242AC7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34DD0DBA-7F49-4E72-9A3D-9408F4652B6C}">
      <formula1>-9999999999</formula1>
      <formula2>9999999999</formula2>
    </dataValidation>
    <dataValidation type="list" imeMode="halfAlpha" allowBlank="1" showInputMessage="1" showErrorMessage="1" error="リストから選択してください" sqref="U241:W241" xr:uid="{3F25050F-4DF5-4866-967E-B6D680968305}">
      <formula1>"一般,特定,　"</formula1>
    </dataValidation>
    <dataValidation type="list" imeMode="halfAlpha" allowBlank="1" showInputMessage="1" showErrorMessage="1" error="リストから選択してください" sqref="L242" xr:uid="{D0A84762-0056-46CF-BAB6-6BD394699FBA}">
      <formula1>"○,　"</formula1>
    </dataValidation>
    <dataValidation type="list" imeMode="halfAlpha" allowBlank="1" showInputMessage="1" showErrorMessage="1" error="リストから選択してください" sqref="M242:O242" xr:uid="{22C01E53-1046-4991-BDFC-2E0785EBF702}">
      <formula1>"一般,特定,　"</formula1>
    </dataValidation>
    <dataValidation type="whole" imeMode="halfAlpha" allowBlank="1" showInputMessage="1" showErrorMessage="1" error="有効な数字を入力してください" sqref="P242:Q242" xr:uid="{A32C0C25-8234-46B4-BA38-312A42D9DE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9784726A-9FCF-4B5C-92E5-3F8558EE3A25}">
      <formula1>-9999999999</formula1>
      <formula2>9999999999</formula2>
    </dataValidation>
    <dataValidation type="list" imeMode="halfAlpha" allowBlank="1" showInputMessage="1" showErrorMessage="1" error="リストから選択してください" sqref="U242:W242" xr:uid="{653D4418-34B1-482C-B209-4271CBD84201}">
      <formula1>"一般,特定,　"</formula1>
    </dataValidation>
    <dataValidation type="list" imeMode="halfAlpha" allowBlank="1" showInputMessage="1" showErrorMessage="1" error="リストから選択してください" sqref="L243" xr:uid="{E5392AC1-99D0-4432-8192-3589BB692739}">
      <formula1>"○,　"</formula1>
    </dataValidation>
    <dataValidation type="list" imeMode="halfAlpha" allowBlank="1" showInputMessage="1" showErrorMessage="1" error="リストから選択してください" sqref="M243:O243" xr:uid="{347E4E50-E7F1-4510-B45A-5E73F4CF0208}">
      <formula1>"一般,特定,　"</formula1>
    </dataValidation>
    <dataValidation type="whole" imeMode="halfAlpha" allowBlank="1" showInputMessage="1" showErrorMessage="1" error="有効な数字を入力してください" sqref="P243:Q243" xr:uid="{0CADBD0B-04F5-4180-9587-4ACC85A542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723FEBE1-E85A-4818-8237-9029E1FE911B}">
      <formula1>-9999999999</formula1>
      <formula2>9999999999</formula2>
    </dataValidation>
    <dataValidation type="list" imeMode="halfAlpha" allowBlank="1" showInputMessage="1" showErrorMessage="1" error="リストから選択してください" sqref="U243:W243" xr:uid="{F1825885-A0C4-49B2-A359-3E64449310FA}">
      <formula1>"一般,特定,　"</formula1>
    </dataValidation>
    <dataValidation type="list" imeMode="halfAlpha" allowBlank="1" showInputMessage="1" showErrorMessage="1" error="リストから選択してください" sqref="L244" xr:uid="{854AA1A9-3FAE-4B91-83DB-50C3A4C3F31C}">
      <formula1>"○,　"</formula1>
    </dataValidation>
    <dataValidation type="list" imeMode="halfAlpha" allowBlank="1" showInputMessage="1" showErrorMessage="1" error="リストから選択してください" sqref="M244:O244" xr:uid="{E5930ADA-1F32-4E87-9B85-9B4BF4ACC997}">
      <formula1>"一般,特定,　"</formula1>
    </dataValidation>
    <dataValidation type="whole" imeMode="halfAlpha" allowBlank="1" showInputMessage="1" showErrorMessage="1" error="有効な数字を入力してください" sqref="P244:Q244" xr:uid="{DA5DDA18-573D-423A-A1E3-8E4F19823A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4E7677E3-90B7-4280-BAA5-90BCC37AF3B1}">
      <formula1>-9999999999</formula1>
      <formula2>9999999999</formula2>
    </dataValidation>
    <dataValidation type="list" imeMode="halfAlpha" allowBlank="1" showInputMessage="1" showErrorMessage="1" error="リストから選択してください" sqref="U244:W244" xr:uid="{7744C581-B73C-46FC-AD19-DF2046F03057}">
      <formula1>"一般,特定,　"</formula1>
    </dataValidation>
    <dataValidation type="list" imeMode="halfAlpha" allowBlank="1" showInputMessage="1" showErrorMessage="1" error="リストから選択してください" sqref="L245" xr:uid="{85F41FA8-58FB-411B-A9B6-02CA808C522F}">
      <formula1>"○,　"</formula1>
    </dataValidation>
    <dataValidation type="list" imeMode="halfAlpha" allowBlank="1" showInputMessage="1" showErrorMessage="1" error="リストから選択してください" sqref="M245:O245" xr:uid="{C4727563-1A9D-495F-99D2-74A252768246}">
      <formula1>"一般,特定,　"</formula1>
    </dataValidation>
    <dataValidation type="whole" imeMode="halfAlpha" allowBlank="1" showInputMessage="1" showErrorMessage="1" error="有効な数字を入力してください" sqref="P245:Q245" xr:uid="{67F64BF5-5B8B-43A4-BE15-3E87EE68F3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33EDFFF3-59B1-4A8A-8FD4-1972F1B7BC4E}">
      <formula1>-9999999999</formula1>
      <formula2>9999999999</formula2>
    </dataValidation>
    <dataValidation type="list" imeMode="halfAlpha" allowBlank="1" showInputMessage="1" showErrorMessage="1" error="リストから選択してください" sqref="U245:W245" xr:uid="{881D438F-4811-4181-872E-F34A8540ACBF}">
      <formula1>"一般,特定,　"</formula1>
    </dataValidation>
    <dataValidation type="list" imeMode="halfAlpha" allowBlank="1" showInputMessage="1" showErrorMessage="1" error="リストから選択してください" sqref="L246" xr:uid="{C7C13B61-996D-46FA-B710-F7315829E182}">
      <formula1>"○,　"</formula1>
    </dataValidation>
    <dataValidation type="list" imeMode="halfAlpha" allowBlank="1" showInputMessage="1" showErrorMessage="1" error="リストから選択してください" sqref="M246:O246" xr:uid="{72F2CA53-BD2C-496E-9E15-59B285CE1A11}">
      <formula1>"一般,特定,　"</formula1>
    </dataValidation>
    <dataValidation type="whole" imeMode="halfAlpha" allowBlank="1" showInputMessage="1" showErrorMessage="1" error="有効な数字を入力してください" sqref="P246:Q246" xr:uid="{653E5682-40FD-404C-A1EF-40845B663EF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6:T246" xr:uid="{42915789-B1DC-4F3C-8EC6-C44D6853F051}">
      <formula1>-9999999999</formula1>
      <formula2>9999999999</formula2>
    </dataValidation>
    <dataValidation type="list" imeMode="halfAlpha" allowBlank="1" showInputMessage="1" showErrorMessage="1" error="リストから選択してください" sqref="U246:W246" xr:uid="{C0265B14-5D5C-4004-BF4E-42DD339CA42A}">
      <formula1>"一般,特定,　"</formula1>
    </dataValidation>
    <dataValidation type="list" imeMode="halfAlpha" allowBlank="1" showInputMessage="1" showErrorMessage="1" error="リストから選択してください" sqref="L247" xr:uid="{E740EB8B-1686-4C58-8876-27DFD8436341}">
      <formula1>"○,　"</formula1>
    </dataValidation>
    <dataValidation type="list" imeMode="halfAlpha" allowBlank="1" showInputMessage="1" showErrorMessage="1" error="リストから選択してください" sqref="M247:O247" xr:uid="{B5183AB5-2178-4F21-BD68-C12530F1D8FD}">
      <formula1>"一般,特定,　"</formula1>
    </dataValidation>
    <dataValidation type="whole" imeMode="halfAlpha" allowBlank="1" showInputMessage="1" showErrorMessage="1" error="有効な数字を入力してください" sqref="P247:Q247" xr:uid="{81BC6D9B-85D7-4678-905C-2765B3546C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7:T247" xr:uid="{63C43C51-24F1-4905-A80D-F9A189F24A5B}">
      <formula1>-9999999999</formula1>
      <formula2>9999999999</formula2>
    </dataValidation>
    <dataValidation type="list" imeMode="halfAlpha" allowBlank="1" showInputMessage="1" showErrorMessage="1" error="リストから選択してください" sqref="U247:W247" xr:uid="{4628243D-A35F-4771-981B-9560EA014AF1}">
      <formula1>"一般,特定,　"</formula1>
    </dataValidation>
    <dataValidation type="list" imeMode="halfAlpha" allowBlank="1" showInputMessage="1" showErrorMessage="1" error="リストから選択してください" sqref="L248" xr:uid="{7878E13A-A83F-49EB-B4F0-B090AF5CF0D2}">
      <formula1>"○,　"</formula1>
    </dataValidation>
    <dataValidation type="list" imeMode="halfAlpha" allowBlank="1" showInputMessage="1" showErrorMessage="1" error="リストから選択してください" sqref="M248:O248" xr:uid="{EB48FED6-2203-4C7F-A614-7F67A678AA7F}">
      <formula1>"一般,特定,　"</formula1>
    </dataValidation>
    <dataValidation type="whole" imeMode="halfAlpha" allowBlank="1" showInputMessage="1" showErrorMessage="1" error="有効な数字を入力してください" sqref="P248:Q248" xr:uid="{AEE2F4B7-80FD-4CD8-B9DF-E1E72E3F75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8:T248" xr:uid="{050F006D-F975-45AB-A346-2200B7627E23}">
      <formula1>-9999999999</formula1>
      <formula2>9999999999</formula2>
    </dataValidation>
    <dataValidation type="list" imeMode="halfAlpha" allowBlank="1" showInputMessage="1" showErrorMessage="1" error="リストから選択してください" sqref="U248:W248" xr:uid="{A62541FA-BC63-4068-BAEE-4097BEFF5507}">
      <formula1>"一般,特定,　"</formula1>
    </dataValidation>
    <dataValidation type="list" imeMode="halfAlpha" allowBlank="1" showInputMessage="1" showErrorMessage="1" error="リストから選択してください" sqref="L249" xr:uid="{272CAC28-C466-49EB-B485-D171DA889D8B}">
      <formula1>"○,　"</formula1>
    </dataValidation>
    <dataValidation type="list" imeMode="halfAlpha" allowBlank="1" showInputMessage="1" showErrorMessage="1" error="リストから選択してください" sqref="M249:O249" xr:uid="{123B5B66-03C9-4163-A1D0-6D5B45E23B4B}">
      <formula1>"一般,特定,　"</formula1>
    </dataValidation>
    <dataValidation type="whole" imeMode="halfAlpha" allowBlank="1" showInputMessage="1" showErrorMessage="1" error="有効な数字を入力してください" sqref="P249:Q249" xr:uid="{FB8266B0-3983-43C5-AE58-497AFC34B80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9:T249" xr:uid="{CAAB1727-A816-4F77-AA46-0C0F0260A026}">
      <formula1>-9999999999</formula1>
      <formula2>9999999999</formula2>
    </dataValidation>
    <dataValidation type="list" imeMode="halfAlpha" allowBlank="1" showInputMessage="1" showErrorMessage="1" error="リストから選択してください" sqref="U249:W249" xr:uid="{D759F7DF-B0E0-41AC-890D-F1B5353A61D4}">
      <formula1>"一般,特定,　"</formula1>
    </dataValidation>
    <dataValidation type="list" imeMode="halfAlpha" allowBlank="1" showInputMessage="1" showErrorMessage="1" error="リストから選択してください" sqref="L250" xr:uid="{37DB9966-B037-448B-848B-403DA9972B92}">
      <formula1>"○,　"</formula1>
    </dataValidation>
    <dataValidation type="list" imeMode="halfAlpha" allowBlank="1" showInputMessage="1" showErrorMessage="1" error="リストから選択してください" sqref="M250:O250" xr:uid="{73A3AC69-9765-40B9-B414-E376A2A6B517}">
      <formula1>"一般,特定,　"</formula1>
    </dataValidation>
    <dataValidation type="whole" imeMode="halfAlpha" allowBlank="1" showInputMessage="1" showErrorMessage="1" error="有効な数字を入力してください" sqref="P250:Q250" xr:uid="{6C05E143-4990-42F2-8589-EE1AFD0059D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0:T250" xr:uid="{1D492EE9-D992-4AC8-B381-F4B9A319BF94}">
      <formula1>-9999999999</formula1>
      <formula2>9999999999</formula2>
    </dataValidation>
    <dataValidation type="list" imeMode="halfAlpha" allowBlank="1" showInputMessage="1" showErrorMessage="1" error="リストから選択してください" sqref="U250:W250" xr:uid="{2E7E12E9-1E43-4C94-8EDE-AB92AA6ECF35}">
      <formula1>"一般,特定,　"</formula1>
    </dataValidation>
    <dataValidation type="list" imeMode="halfAlpha" allowBlank="1" showInputMessage="1" showErrorMessage="1" error="リストから選択してください" sqref="L251" xr:uid="{D383B9C2-E0A4-478B-BCD2-F05CE2EB631D}">
      <formula1>"○,　"</formula1>
    </dataValidation>
    <dataValidation type="list" imeMode="halfAlpha" allowBlank="1" showInputMessage="1" showErrorMessage="1" error="リストから選択してください" sqref="M251:O251" xr:uid="{5FDA43A4-6B2C-406F-992F-CB8B68773C96}">
      <formula1>"一般,特定,　"</formula1>
    </dataValidation>
    <dataValidation type="whole" imeMode="halfAlpha" allowBlank="1" showInputMessage="1" showErrorMessage="1" error="有効な数字を入力してください" sqref="P251:Q251" xr:uid="{1E186EE7-2DB6-4C83-8CD0-A49F4E0FDED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1:T251" xr:uid="{EC74AE24-9B1B-4B11-B3DA-7841086D3E3D}">
      <formula1>-9999999999</formula1>
      <formula2>9999999999</formula2>
    </dataValidation>
    <dataValidation type="list" imeMode="halfAlpha" allowBlank="1" showInputMessage="1" showErrorMessage="1" error="リストから選択してください" sqref="U251:W251" xr:uid="{ABED2E3F-6725-4ECC-91C4-D057EF5366D3}">
      <formula1>"一般,特定,　"</formula1>
    </dataValidation>
    <dataValidation type="list" imeMode="halfAlpha" allowBlank="1" showInputMessage="1" showErrorMessage="1" error="リストから選択してください" sqref="L252" xr:uid="{B4300EA3-6E23-44D6-8FB2-9B67CD3FE700}">
      <formula1>"○,　"</formula1>
    </dataValidation>
    <dataValidation type="list" imeMode="halfAlpha" allowBlank="1" showInputMessage="1" showErrorMessage="1" error="リストから選択してください" sqref="M252:O252" xr:uid="{02749AD5-422E-49F6-A00A-BDB44BA3F859}">
      <formula1>"一般,特定,　"</formula1>
    </dataValidation>
    <dataValidation type="whole" imeMode="halfAlpha" allowBlank="1" showInputMessage="1" showErrorMessage="1" error="有効な数字を入力してください" sqref="P252:Q252" xr:uid="{E97ECB3F-60C6-4499-AC7A-360690E7FCE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2:T252" xr:uid="{20CD79BE-6DC0-47BF-AA85-646984382216}">
      <formula1>-9999999999</formula1>
      <formula2>9999999999</formula2>
    </dataValidation>
    <dataValidation type="list" imeMode="halfAlpha" allowBlank="1" showInputMessage="1" showErrorMessage="1" error="リストから選択してください" sqref="U252:W252" xr:uid="{55077683-137E-49A0-81C0-6F832717946F}">
      <formula1>"一般,特定,　"</formula1>
    </dataValidation>
    <dataValidation type="list" imeMode="halfAlpha" allowBlank="1" showInputMessage="1" showErrorMessage="1" error="リストから選択してください" sqref="L253" xr:uid="{916A4728-91BD-4CDE-B4F6-AF3A6371005F}">
      <formula1>"○,　"</formula1>
    </dataValidation>
    <dataValidation type="list" imeMode="halfAlpha" allowBlank="1" showInputMessage="1" showErrorMessage="1" error="リストから選択してください" sqref="M253:O253" xr:uid="{F0815041-1BE6-409C-9C67-6CA8753B94FE}">
      <formula1>"一般,特定,　"</formula1>
    </dataValidation>
    <dataValidation type="whole" imeMode="halfAlpha" allowBlank="1" showInputMessage="1" showErrorMessage="1" error="有効な数字を入力してください" sqref="P253:Q253" xr:uid="{D9DE21BE-FFAA-4435-8CDA-D4D7F955B35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3:T253" xr:uid="{2DF173E4-A61D-4CB7-9BA3-0F31CD87ED80}">
      <formula1>-9999999999</formula1>
      <formula2>9999999999</formula2>
    </dataValidation>
    <dataValidation type="list" imeMode="halfAlpha" allowBlank="1" showInputMessage="1" showErrorMessage="1" error="リストから選択してください" sqref="U253:W253" xr:uid="{6C0EC167-F37A-4124-B6BB-6FFEDCDEDDF3}">
      <formula1>"一般,特定,　"</formula1>
    </dataValidation>
    <dataValidation type="list" imeMode="halfAlpha" allowBlank="1" showInputMessage="1" showErrorMessage="1" error="リストから選択してください" sqref="L254" xr:uid="{3FB4CB4A-E122-47A5-9CFF-2E4FD99F8200}">
      <formula1>"○,　"</formula1>
    </dataValidation>
    <dataValidation type="list" imeMode="halfAlpha" allowBlank="1" showInputMessage="1" showErrorMessage="1" error="リストから選択してください" sqref="M254:O254" xr:uid="{E893C439-7DD8-4A6C-9742-4DA8A51EE798}">
      <formula1>"一般,特定,　"</formula1>
    </dataValidation>
    <dataValidation type="whole" imeMode="halfAlpha" allowBlank="1" showInputMessage="1" showErrorMessage="1" error="有効な数字を入力してください" sqref="P254:Q254" xr:uid="{3D724C56-C16F-44BE-B471-A937C00D9CC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4:T254" xr:uid="{57EB10C6-6EBB-4172-AE3D-C50959A8F3EB}">
      <formula1>-9999999999</formula1>
      <formula2>9999999999</formula2>
    </dataValidation>
    <dataValidation type="list" imeMode="halfAlpha" allowBlank="1" showInputMessage="1" showErrorMessage="1" error="リストから選択してください" sqref="U254:W254" xr:uid="{D408C4C5-8BCD-4F5A-9F08-68E45DC4BB52}">
      <formula1>"一般,特定,　"</formula1>
    </dataValidation>
    <dataValidation type="list" imeMode="halfAlpha" allowBlank="1" showInputMessage="1" showErrorMessage="1" error="リストから選択してください" sqref="L255" xr:uid="{A039046E-4834-43C3-933E-920DCDF0ED12}">
      <formula1>"○,　"</formula1>
    </dataValidation>
    <dataValidation type="list" imeMode="halfAlpha" allowBlank="1" showInputMessage="1" showErrorMessage="1" error="リストから選択してください" sqref="M255:O255" xr:uid="{3DCB1229-AAB7-4FB7-8BD1-7C176C1DE2A4}">
      <formula1>"一般,特定,　"</formula1>
    </dataValidation>
    <dataValidation type="whole" imeMode="halfAlpha" allowBlank="1" showInputMessage="1" showErrorMessage="1" error="有効な数字を入力してください" sqref="P255:Q255" xr:uid="{CC213E88-C587-4428-A243-84023A66BD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5:T255" xr:uid="{26D8A607-E40B-4E52-9AC0-83D6629FA8B2}">
      <formula1>-9999999999</formula1>
      <formula2>9999999999</formula2>
    </dataValidation>
    <dataValidation type="list" imeMode="halfAlpha" allowBlank="1" showInputMessage="1" showErrorMessage="1" error="リストから選択してください" sqref="U255:W255" xr:uid="{E69C6AE2-FC19-4040-974F-D6C1674C2824}">
      <formula1>"一般,特定,　"</formula1>
    </dataValidation>
    <dataValidation type="list" imeMode="halfAlpha" allowBlank="1" showInputMessage="1" showErrorMessage="1" error="リストから選択してください" sqref="L256" xr:uid="{0276E355-C87D-42C4-B4A0-140B242F8D17}">
      <formula1>"○,　"</formula1>
    </dataValidation>
    <dataValidation type="list" imeMode="halfAlpha" allowBlank="1" showInputMessage="1" showErrorMessage="1" error="リストから選択してください" sqref="M256:O256" xr:uid="{A27A0436-70CB-40DA-AD9A-E92B0AAF42D8}">
      <formula1>"一般,特定,　"</formula1>
    </dataValidation>
    <dataValidation type="whole" imeMode="halfAlpha" allowBlank="1" showInputMessage="1" showErrorMessage="1" error="有効な数字を入力してください" sqref="P256:Q256" xr:uid="{6D3E9A30-7D31-4F28-8035-ADE8EBD537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6:T256" xr:uid="{75D49DB4-7462-4823-9257-37A18879EC53}">
      <formula1>-9999999999</formula1>
      <formula2>9999999999</formula2>
    </dataValidation>
    <dataValidation type="list" imeMode="halfAlpha" allowBlank="1" showInputMessage="1" showErrorMessage="1" error="リストから選択してください" sqref="U256:W256" xr:uid="{AF4B125E-6B45-41DF-A6D5-0150BABD6899}">
      <formula1>"一般,特定,　"</formula1>
    </dataValidation>
    <dataValidation type="list" imeMode="halfAlpha" allowBlank="1" showInputMessage="1" showErrorMessage="1" error="リストから選択してください" sqref="L257" xr:uid="{DA3491B1-F15E-4C9A-BA27-C9A36B402A00}">
      <formula1>"○,　"</formula1>
    </dataValidation>
    <dataValidation type="list" imeMode="halfAlpha" allowBlank="1" showInputMessage="1" showErrorMessage="1" error="リストから選択してください" sqref="M257:O257" xr:uid="{CED005C1-08B2-4604-9073-308C50E6D00E}">
      <formula1>"一般,特定,　"</formula1>
    </dataValidation>
    <dataValidation type="whole" imeMode="halfAlpha" allowBlank="1" showInputMessage="1" showErrorMessage="1" error="有効な数字を入力してください" sqref="P257:Q257" xr:uid="{EACB3EBB-70DA-4222-B9AB-E8D09C0B3B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7:T257" xr:uid="{5C8C4310-EC19-45EC-80EA-992D7885A52E}">
      <formula1>-9999999999</formula1>
      <formula2>9999999999</formula2>
    </dataValidation>
    <dataValidation type="list" imeMode="halfAlpha" allowBlank="1" showInputMessage="1" showErrorMessage="1" error="リストから選択してください" sqref="U257:W257" xr:uid="{735D3585-6B46-4BF9-914D-B2B803D9A16D}">
      <formula1>"一般,特定,　"</formula1>
    </dataValidation>
    <dataValidation type="list" imeMode="halfAlpha" allowBlank="1" showInputMessage="1" showErrorMessage="1" error="リストから選択してください" sqref="L258" xr:uid="{71C3C154-A957-450B-BC26-46ACE70E3B57}">
      <formula1>"○,　"</formula1>
    </dataValidation>
    <dataValidation type="list" imeMode="halfAlpha" allowBlank="1" showInputMessage="1" showErrorMessage="1" error="リストから選択してください" sqref="M258:O258" xr:uid="{0BEB710B-BF64-4BB3-8520-97996D385193}">
      <formula1>"一般,特定,　"</formula1>
    </dataValidation>
    <dataValidation type="whole" imeMode="halfAlpha" allowBlank="1" showInputMessage="1" showErrorMessage="1" error="有効な数字を入力してください" sqref="P258:Q258" xr:uid="{97B34862-22B4-4C0C-97D1-A947F8F44E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8:T258" xr:uid="{E7A541DA-0C7E-4D0C-BDE3-CF26FE2ADE8A}">
      <formula1>-9999999999</formula1>
      <formula2>9999999999</formula2>
    </dataValidation>
    <dataValidation type="list" imeMode="halfAlpha" allowBlank="1" showInputMessage="1" showErrorMessage="1" error="リストから選択してください" sqref="U258:W258" xr:uid="{D9DDE84A-5E58-4232-A016-31045C930467}">
      <formula1>"一般,特定,　"</formula1>
    </dataValidation>
    <dataValidation type="list" imeMode="halfAlpha" allowBlank="1" showInputMessage="1" showErrorMessage="1" error="リストから選択してください" sqref="L259" xr:uid="{5111ACF1-FB75-4EBC-BEBC-30C48EE6BC9D}">
      <formula1>"○,　"</formula1>
    </dataValidation>
    <dataValidation type="list" imeMode="halfAlpha" allowBlank="1" showInputMessage="1" showErrorMessage="1" error="リストから選択してください" sqref="M259:O259" xr:uid="{6E982D82-6F8F-47D1-997D-E90326C458DF}">
      <formula1>"一般,特定,　"</formula1>
    </dataValidation>
    <dataValidation type="whole" imeMode="halfAlpha" allowBlank="1" showInputMessage="1" showErrorMessage="1" error="有効な数字を入力してください" sqref="P259:Q259" xr:uid="{F76109AB-CA75-4C9B-B63E-77508CA3E6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59:T259" xr:uid="{810DD20B-6FB5-4FCC-93B0-8E21237A680E}">
      <formula1>-9999999999</formula1>
      <formula2>9999999999</formula2>
    </dataValidation>
    <dataValidation type="list" imeMode="halfAlpha" allowBlank="1" showInputMessage="1" showErrorMessage="1" error="リストから選択してください" sqref="U259:W259" xr:uid="{453D0800-78FB-4A6E-B8DB-030E2AE22219}">
      <formula1>"一般,特定,　"</formula1>
    </dataValidation>
    <dataValidation type="list" imeMode="halfAlpha" allowBlank="1" showInputMessage="1" showErrorMessage="1" error="リストから選択してください" sqref="L260" xr:uid="{EC72E708-AA5D-4ACF-88D6-CD02BDD0960D}">
      <formula1>"○,　"</formula1>
    </dataValidation>
    <dataValidation type="list" imeMode="halfAlpha" allowBlank="1" showInputMessage="1" showErrorMessage="1" error="リストから選択してください" sqref="M260:O260" xr:uid="{C2AD3CF7-4EAE-43C2-B412-BBC601A5E9E1}">
      <formula1>"一般,特定,　"</formula1>
    </dataValidation>
    <dataValidation type="whole" imeMode="halfAlpha" allowBlank="1" showInputMessage="1" showErrorMessage="1" error="有効な数字を入力してください" sqref="P260:Q260" xr:uid="{323D4B49-5EBB-452D-A8CD-9A9244B893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60:T260" xr:uid="{3289ABFE-E401-45B7-948E-61DD8AE368F1}">
      <formula1>-9999999999</formula1>
      <formula2>9999999999</formula2>
    </dataValidation>
    <dataValidation type="list" imeMode="halfAlpha" allowBlank="1" showInputMessage="1" showErrorMessage="1" error="リストから選択してください" sqref="U260:W260" xr:uid="{CD54ED8E-6A53-4FB9-AB00-2E827407AAB3}">
      <formula1>"一般,特定,　"</formula1>
    </dataValidation>
    <dataValidation type="list" imeMode="halfAlpha" allowBlank="1" showInputMessage="1" showErrorMessage="1" error="リストから選択してください" sqref="L261" xr:uid="{FAB9522C-D64E-4AEB-A1AC-99D06902F9A1}">
      <formula1>"○,　"</formula1>
    </dataValidation>
    <dataValidation type="list" imeMode="halfAlpha" allowBlank="1" showInputMessage="1" showErrorMessage="1" error="リストから選択してください" sqref="M261:O261" xr:uid="{438B5BDD-E863-47B7-AC95-5E786F057045}">
      <formula1>"一般,特定,　"</formula1>
    </dataValidation>
    <dataValidation type="whole" imeMode="halfAlpha" allowBlank="1" showInputMessage="1" showErrorMessage="1" error="有効な数字を入力してください" sqref="P261:Q261" xr:uid="{8E5CAAEA-2839-4387-9FEA-C35EB04B85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61:T261" xr:uid="{599533EF-3269-4E90-8532-A96F2675A9C8}">
      <formula1>-9999999999</formula1>
      <formula2>9999999999</formula2>
    </dataValidation>
    <dataValidation type="list" imeMode="halfAlpha" allowBlank="1" showInputMessage="1" showErrorMessage="1" error="リストから選択してください" sqref="U261:W261" xr:uid="{78E1AA04-CD35-4D62-8C69-D550A0D8B3D7}">
      <formula1>"一般,特定,　"</formula1>
    </dataValidation>
    <dataValidation type="list" imeMode="halfAlpha" allowBlank="1" showInputMessage="1" showErrorMessage="1" error="リストから選択してください" sqref="L262" xr:uid="{26AE86C3-3483-4C7B-949A-FB024BAAA42D}">
      <formula1>"○,　"</formula1>
    </dataValidation>
    <dataValidation type="list" imeMode="halfAlpha" allowBlank="1" showInputMessage="1" showErrorMessage="1" error="リストから選択してください" sqref="M262:O262" xr:uid="{72AF38A3-0CFA-49E1-B67E-66D3F021B51B}">
      <formula1>"一般,特定,　"</formula1>
    </dataValidation>
    <dataValidation type="whole" imeMode="halfAlpha" allowBlank="1" showInputMessage="1" showErrorMessage="1" error="有効な数字を入力してください" sqref="P262:Q262" xr:uid="{177566B1-3A72-492A-A5E5-7B0B152019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62:T262" xr:uid="{9840A64B-22FE-46E6-A27D-AE93A7362B4D}">
      <formula1>-9999999999</formula1>
      <formula2>9999999999</formula2>
    </dataValidation>
    <dataValidation type="list" imeMode="halfAlpha" allowBlank="1" showInputMessage="1" showErrorMessage="1" error="リストから選択してください" sqref="U262:W262" xr:uid="{05854EB8-2A46-4523-827C-3A82E8B43011}">
      <formula1>"一般,特定,　"</formula1>
    </dataValidation>
    <dataValidation type="list" imeMode="halfAlpha" allowBlank="1" showInputMessage="1" showErrorMessage="1" error="リストから選択してください" sqref="L263" xr:uid="{D87313C7-CF9D-4D3F-BB23-3B972941A02D}">
      <formula1>"○,　"</formula1>
    </dataValidation>
    <dataValidation type="list" imeMode="halfAlpha" allowBlank="1" showInputMessage="1" showErrorMessage="1" error="リストから選択してください" sqref="M263:O263" xr:uid="{F2124E2A-DB85-415F-999D-FC4A83452085}">
      <formula1>"一般,特定,　"</formula1>
    </dataValidation>
    <dataValidation type="whole" imeMode="halfAlpha" allowBlank="1" showInputMessage="1" showErrorMessage="1" error="有効な数字を入力してください" sqref="P263:Q263" xr:uid="{C23CD766-194A-4177-B917-BC2805C1EB4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63:T263" xr:uid="{10915D59-88F0-4850-B327-DE4BAE4F95E5}">
      <formula1>-9999999999</formula1>
      <formula2>9999999999</formula2>
    </dataValidation>
    <dataValidation type="list" imeMode="halfAlpha" allowBlank="1" showInputMessage="1" showErrorMessage="1" error="リストから選択してください" sqref="U263:W263" xr:uid="{493A857B-699C-4739-9A3E-4DD6FF35F587}">
      <formula1>"一般,特定,　"</formula1>
    </dataValidation>
    <dataValidation type="list" imeMode="halfAlpha" allowBlank="1" showInputMessage="1" showErrorMessage="1" error="リストから選択してください" sqref="L264" xr:uid="{85FC6889-DB29-483F-B45B-AA2F6E41C083}">
      <formula1>"○,　"</formula1>
    </dataValidation>
    <dataValidation type="whole" imeMode="halfAlpha" allowBlank="1" showInputMessage="1" showErrorMessage="1" error="有効な数字を入力してください。10兆円以上になる場合は、9,999,999,999と入力してください" sqref="R264:T264" xr:uid="{B42EE1B1-0E55-4977-95A7-98FEDBF478EC}">
      <formula1>-9999999999</formula1>
      <formula2>9999999999</formula2>
    </dataValidation>
    <dataValidation type="list" imeMode="halfAlpha" allowBlank="1" showInputMessage="1" showErrorMessage="1" error="リストから選択してください" sqref="I266:M266" xr:uid="{D01F6658-2B0C-4D3E-A9F3-81A657926352}">
      <formula1>"有,無"</formula1>
    </dataValidation>
    <dataValidation type="list" imeMode="halfAlpha" allowBlank="1" showInputMessage="1" showErrorMessage="1" error="リストから選択してください" sqref="I274:M274" xr:uid="{EC4ED8FF-F1DF-4519-B5DB-173232BA059C}">
      <formula1>"有,無"</formula1>
    </dataValidation>
    <dataValidation type="list" imeMode="halfAlpha" allowBlank="1" showInputMessage="1" showErrorMessage="1" error="リストから選択してください" sqref="M279:Q279" xr:uid="{DF3CA77B-7931-429F-BFF2-884BC3674949}">
      <formula1>"有,無"</formula1>
    </dataValidation>
    <dataValidation type="list" imeMode="halfAlpha" allowBlank="1" showInputMessage="1" showErrorMessage="1" error="リストから選択してください" sqref="M280:Q280" xr:uid="{C43CF95B-C871-45E8-B243-877CAD2B90AC}">
      <formula1>"有,無"</formula1>
    </dataValidation>
    <dataValidation type="list" imeMode="halfAlpha" allowBlank="1" showInputMessage="1" showErrorMessage="1" error="リストから選択してください" sqref="I282:M282" xr:uid="{0E569095-B879-4422-BD8C-0826347F89D7}">
      <formula1>"有,無"</formula1>
    </dataValidation>
    <dataValidation type="list" imeMode="halfAlpha" allowBlank="1" showInputMessage="1" showErrorMessage="1" error="リストから選択してください" sqref="I284:Y284" xr:uid="{3D2B7618-3A81-41C3-9BA4-3EEB1AC1EAB3}">
      <formula1>"報告義務があり、法定雇用障がい者数と同数の障がい者を雇用している,報告義務があり、法定雇用障がい者数を超えて障がい者を雇用している,報告義務はないが、1名以上障がい者を雇用している,上記以外"</formula1>
    </dataValidation>
  </dataValidations>
  <pageMargins left="0.19685039370078741" right="0.19685039370078741" top="0.39370078740157483" bottom="0.19685039370078741" header="0.19685039370078741" footer="0.19685039370078741"/>
  <pageSetup paperSize="9" scale="68"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8E8A-112F-427F-902A-AE38DC3DBD75}">
  <sheetPr codeName="Sheet3"/>
  <dimension ref="A1:BQ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10" defaultRowHeight="13.5" x14ac:dyDescent="0.15"/>
  <cols>
    <col min="1" max="1" width="6.625" style="209" hidden="1" customWidth="1"/>
    <col min="2" max="3" width="4.125" style="148" customWidth="1"/>
    <col min="4" max="4" width="13.875" style="148" customWidth="1"/>
    <col min="5" max="5" width="11.875" style="148" customWidth="1"/>
    <col min="6" max="6" width="16.125" style="148" customWidth="1"/>
    <col min="7" max="7" width="11.875" style="148" hidden="1" customWidth="1"/>
    <col min="8" max="36" width="3.5" style="148" customWidth="1"/>
    <col min="37" max="37" width="5.5" style="148" customWidth="1"/>
    <col min="38" max="38" width="11.875" style="148" customWidth="1"/>
    <col min="39" max="39" width="18.5" style="148" customWidth="1"/>
    <col min="40" max="40" width="5.5" style="148" customWidth="1"/>
    <col min="41" max="41" width="11.875" style="148" customWidth="1"/>
    <col min="42" max="42" width="18.5" style="148" customWidth="1"/>
    <col min="43" max="43" width="5.5" style="148" customWidth="1"/>
    <col min="44" max="44" width="11.875" style="148" customWidth="1"/>
    <col min="45" max="45" width="18.5" style="148" customWidth="1"/>
    <col min="46" max="46" width="5.5" style="148" customWidth="1"/>
    <col min="47" max="47" width="11.875" style="148" customWidth="1"/>
    <col min="48" max="48" width="18.5" style="148" customWidth="1"/>
    <col min="49" max="49" width="5.5" style="148" customWidth="1"/>
    <col min="50" max="50" width="11.875" style="148" customWidth="1"/>
    <col min="51" max="51" width="18.5" style="148" customWidth="1"/>
    <col min="52" max="52" width="5.5" style="148" customWidth="1"/>
    <col min="53" max="53" width="11.875" style="148" customWidth="1"/>
    <col min="54" max="54" width="18.5" style="148" customWidth="1"/>
    <col min="55" max="55" width="5.5" style="148" customWidth="1"/>
    <col min="56" max="56" width="11.875" style="148" customWidth="1"/>
    <col min="57" max="57" width="18.5" style="148" customWidth="1"/>
    <col min="58" max="58" width="5.5" style="148" customWidth="1"/>
    <col min="59" max="59" width="11.875" style="148" customWidth="1"/>
    <col min="60" max="60" width="18.5" style="148" customWidth="1"/>
    <col min="61" max="61" width="5.5" style="148" customWidth="1"/>
    <col min="62" max="62" width="11.875" style="148" customWidth="1"/>
    <col min="63" max="63" width="18.5" style="148" customWidth="1"/>
    <col min="64" max="64" width="5.5" style="148" customWidth="1"/>
    <col min="65" max="65" width="11.875" style="148" customWidth="1"/>
    <col min="66" max="66" width="18.5" style="148" customWidth="1"/>
    <col min="67" max="67" width="43.375" style="148" customWidth="1"/>
    <col min="68" max="68" width="10" style="148"/>
    <col min="69" max="69" width="10" style="148" hidden="1" customWidth="1"/>
    <col min="70" max="16384" width="10" style="148"/>
  </cols>
  <sheetData>
    <row r="1" spans="1:69" ht="30" customHeight="1" x14ac:dyDescent="0.15">
      <c r="A1" s="411" t="s">
        <v>214</v>
      </c>
      <c r="C1" s="359" t="s">
        <v>311</v>
      </c>
      <c r="BO1" s="412" t="s">
        <v>322</v>
      </c>
      <c r="BP1" s="360"/>
      <c r="BQ1" s="360"/>
    </row>
    <row r="2" spans="1:69" ht="3.75" hidden="1" customHeight="1" x14ac:dyDescent="0.15">
      <c r="A2" s="411" t="s">
        <v>215</v>
      </c>
      <c r="C2" s="359"/>
      <c r="AF2" s="361"/>
      <c r="AG2" s="361"/>
      <c r="AH2" s="361"/>
      <c r="AI2" s="361"/>
      <c r="AJ2" s="361"/>
    </row>
    <row r="3" spans="1:69" ht="30" customHeight="1" x14ac:dyDescent="0.15">
      <c r="A3" s="411" t="s">
        <v>323</v>
      </c>
      <c r="C3" s="362" t="s">
        <v>216</v>
      </c>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row>
    <row r="4" spans="1:69" ht="15.75" customHeight="1" x14ac:dyDescent="0.15">
      <c r="C4" s="116" t="s">
        <v>217</v>
      </c>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row>
    <row r="5" spans="1:69" ht="15.75" hidden="1" customHeight="1" x14ac:dyDescent="0.15"/>
    <row r="6" spans="1:69" ht="15.75" hidden="1" customHeight="1" x14ac:dyDescent="0.15"/>
    <row r="7" spans="1:69" ht="15.75" customHeight="1" x14ac:dyDescent="0.15">
      <c r="F7" s="363"/>
      <c r="G7" s="363"/>
      <c r="H7" s="171" t="s">
        <v>218</v>
      </c>
      <c r="BO7" s="364"/>
    </row>
    <row r="8" spans="1:69" ht="19.899999999999999" customHeight="1" x14ac:dyDescent="0.15">
      <c r="C8" s="365"/>
      <c r="D8" s="366" t="s">
        <v>219</v>
      </c>
      <c r="E8" s="366" t="s">
        <v>220</v>
      </c>
      <c r="F8" s="366" t="s">
        <v>221</v>
      </c>
      <c r="G8" s="367" t="s">
        <v>222</v>
      </c>
      <c r="H8" s="368" t="s">
        <v>223</v>
      </c>
      <c r="I8" s="369" t="s">
        <v>224</v>
      </c>
      <c r="J8" s="370" t="s">
        <v>225</v>
      </c>
      <c r="K8" s="369" t="s">
        <v>226</v>
      </c>
      <c r="L8" s="370" t="s">
        <v>227</v>
      </c>
      <c r="M8" s="371" t="s">
        <v>228</v>
      </c>
      <c r="N8" s="371" t="s">
        <v>229</v>
      </c>
      <c r="O8" s="371" t="s">
        <v>230</v>
      </c>
      <c r="P8" s="371" t="s">
        <v>231</v>
      </c>
      <c r="Q8" s="371" t="s">
        <v>232</v>
      </c>
      <c r="R8" s="371" t="s">
        <v>233</v>
      </c>
      <c r="S8" s="369" t="s">
        <v>234</v>
      </c>
      <c r="T8" s="370" t="s">
        <v>235</v>
      </c>
      <c r="U8" s="372" t="s">
        <v>236</v>
      </c>
      <c r="V8" s="369" t="s">
        <v>237</v>
      </c>
      <c r="W8" s="370" t="s">
        <v>238</v>
      </c>
      <c r="X8" s="371" t="s">
        <v>239</v>
      </c>
      <c r="Y8" s="371" t="s">
        <v>240</v>
      </c>
      <c r="Z8" s="371" t="s">
        <v>241</v>
      </c>
      <c r="AA8" s="369" t="s">
        <v>242</v>
      </c>
      <c r="AB8" s="370" t="s">
        <v>243</v>
      </c>
      <c r="AC8" s="371" t="s">
        <v>244</v>
      </c>
      <c r="AD8" s="369" t="s">
        <v>245</v>
      </c>
      <c r="AE8" s="369" t="s">
        <v>246</v>
      </c>
      <c r="AF8" s="369" t="s">
        <v>247</v>
      </c>
      <c r="AG8" s="370" t="s">
        <v>248</v>
      </c>
      <c r="AH8" s="369" t="s">
        <v>249</v>
      </c>
      <c r="AI8" s="369" t="s">
        <v>250</v>
      </c>
      <c r="AJ8" s="373" t="s">
        <v>251</v>
      </c>
      <c r="AK8" s="374" t="s">
        <v>252</v>
      </c>
      <c r="AL8" s="374"/>
      <c r="AM8" s="374"/>
      <c r="AN8" s="374" t="s">
        <v>253</v>
      </c>
      <c r="AO8" s="374"/>
      <c r="AP8" s="374"/>
      <c r="AQ8" s="374" t="s">
        <v>254</v>
      </c>
      <c r="AR8" s="374"/>
      <c r="AS8" s="374"/>
      <c r="AT8" s="374" t="s">
        <v>255</v>
      </c>
      <c r="AU8" s="374"/>
      <c r="AV8" s="374"/>
      <c r="AW8" s="374" t="s">
        <v>256</v>
      </c>
      <c r="AX8" s="374"/>
      <c r="AY8" s="374"/>
      <c r="AZ8" s="374" t="s">
        <v>257</v>
      </c>
      <c r="BA8" s="374"/>
      <c r="BB8" s="374"/>
      <c r="BC8" s="374" t="s">
        <v>258</v>
      </c>
      <c r="BD8" s="374"/>
      <c r="BE8" s="374"/>
      <c r="BF8" s="374" t="s">
        <v>259</v>
      </c>
      <c r="BG8" s="374"/>
      <c r="BH8" s="374"/>
      <c r="BI8" s="374" t="s">
        <v>260</v>
      </c>
      <c r="BJ8" s="374"/>
      <c r="BK8" s="374"/>
      <c r="BL8" s="374" t="s">
        <v>261</v>
      </c>
      <c r="BM8" s="374"/>
      <c r="BN8" s="374"/>
      <c r="BO8" s="375" t="s">
        <v>262</v>
      </c>
    </row>
    <row r="9" spans="1:69" ht="30" customHeight="1" x14ac:dyDescent="0.15">
      <c r="C9" s="376"/>
      <c r="D9" s="366"/>
      <c r="E9" s="366"/>
      <c r="F9" s="366"/>
      <c r="G9" s="377"/>
      <c r="H9" s="368"/>
      <c r="I9" s="369"/>
      <c r="J9" s="370"/>
      <c r="K9" s="369"/>
      <c r="L9" s="370"/>
      <c r="M9" s="371"/>
      <c r="N9" s="371"/>
      <c r="O9" s="371"/>
      <c r="P9" s="371"/>
      <c r="Q9" s="371"/>
      <c r="R9" s="371"/>
      <c r="S9" s="369"/>
      <c r="T9" s="370"/>
      <c r="U9" s="372"/>
      <c r="V9" s="369"/>
      <c r="W9" s="370"/>
      <c r="X9" s="371"/>
      <c r="Y9" s="371"/>
      <c r="Z9" s="371"/>
      <c r="AA9" s="369"/>
      <c r="AB9" s="370"/>
      <c r="AC9" s="371"/>
      <c r="AD9" s="369"/>
      <c r="AE9" s="369"/>
      <c r="AF9" s="369"/>
      <c r="AG9" s="370"/>
      <c r="AH9" s="369"/>
      <c r="AI9" s="369"/>
      <c r="AJ9" s="373"/>
      <c r="AK9" s="378" t="s">
        <v>263</v>
      </c>
      <c r="AL9" s="379" t="s">
        <v>264</v>
      </c>
      <c r="AM9" s="380" t="s">
        <v>265</v>
      </c>
      <c r="AN9" s="381" t="s">
        <v>263</v>
      </c>
      <c r="AO9" s="382" t="s">
        <v>264</v>
      </c>
      <c r="AP9" s="383" t="s">
        <v>265</v>
      </c>
      <c r="AQ9" s="381" t="s">
        <v>263</v>
      </c>
      <c r="AR9" s="382" t="s">
        <v>264</v>
      </c>
      <c r="AS9" s="383" t="s">
        <v>265</v>
      </c>
      <c r="AT9" s="381" t="s">
        <v>263</v>
      </c>
      <c r="AU9" s="382" t="s">
        <v>264</v>
      </c>
      <c r="AV9" s="383" t="s">
        <v>265</v>
      </c>
      <c r="AW9" s="378" t="s">
        <v>263</v>
      </c>
      <c r="AX9" s="382" t="s">
        <v>264</v>
      </c>
      <c r="AY9" s="383" t="s">
        <v>265</v>
      </c>
      <c r="AZ9" s="381" t="s">
        <v>263</v>
      </c>
      <c r="BA9" s="384" t="s">
        <v>264</v>
      </c>
      <c r="BB9" s="380" t="s">
        <v>265</v>
      </c>
      <c r="BC9" s="381" t="s">
        <v>263</v>
      </c>
      <c r="BD9" s="382" t="s">
        <v>264</v>
      </c>
      <c r="BE9" s="383" t="s">
        <v>265</v>
      </c>
      <c r="BF9" s="381" t="s">
        <v>263</v>
      </c>
      <c r="BG9" s="384" t="s">
        <v>264</v>
      </c>
      <c r="BH9" s="380" t="s">
        <v>265</v>
      </c>
      <c r="BI9" s="381" t="s">
        <v>263</v>
      </c>
      <c r="BJ9" s="384" t="s">
        <v>264</v>
      </c>
      <c r="BK9" s="380" t="s">
        <v>265</v>
      </c>
      <c r="BL9" s="385" t="s">
        <v>263</v>
      </c>
      <c r="BM9" s="379" t="s">
        <v>264</v>
      </c>
      <c r="BN9" s="380" t="s">
        <v>265</v>
      </c>
      <c r="BO9" s="386"/>
    </row>
    <row r="10" spans="1:69" ht="18" customHeight="1" x14ac:dyDescent="0.15">
      <c r="B10" s="147" t="s">
        <v>266</v>
      </c>
      <c r="C10" s="387"/>
      <c r="D10" s="388" t="s">
        <v>267</v>
      </c>
      <c r="E10" s="389">
        <v>24025</v>
      </c>
      <c r="F10" s="390" t="s">
        <v>268</v>
      </c>
      <c r="G10" s="391" t="s">
        <v>269</v>
      </c>
      <c r="H10" s="392">
        <v>4</v>
      </c>
      <c r="I10" s="393"/>
      <c r="J10" s="393"/>
      <c r="K10" s="393"/>
      <c r="L10" s="393">
        <v>4</v>
      </c>
      <c r="M10" s="393">
        <v>2</v>
      </c>
      <c r="N10" s="393"/>
      <c r="O10" s="393"/>
      <c r="P10" s="393"/>
      <c r="Q10" s="393"/>
      <c r="R10" s="393">
        <v>2</v>
      </c>
      <c r="S10" s="393"/>
      <c r="T10" s="393">
        <v>4</v>
      </c>
      <c r="U10" s="393">
        <v>4</v>
      </c>
      <c r="V10" s="393"/>
      <c r="W10" s="393"/>
      <c r="X10" s="393">
        <v>2</v>
      </c>
      <c r="Y10" s="393"/>
      <c r="Z10" s="393"/>
      <c r="AA10" s="393"/>
      <c r="AB10" s="393"/>
      <c r="AC10" s="393"/>
      <c r="AD10" s="393"/>
      <c r="AE10" s="393"/>
      <c r="AF10" s="393"/>
      <c r="AG10" s="393">
        <v>4</v>
      </c>
      <c r="AH10" s="393"/>
      <c r="AI10" s="393"/>
      <c r="AJ10" s="394">
        <v>2</v>
      </c>
      <c r="AK10" s="395" t="s">
        <v>270</v>
      </c>
      <c r="AL10" s="396">
        <v>33219</v>
      </c>
      <c r="AM10" s="397" t="s">
        <v>271</v>
      </c>
      <c r="AN10" s="398"/>
      <c r="AO10" s="399"/>
      <c r="AP10" s="400"/>
      <c r="AQ10" s="398"/>
      <c r="AR10" s="399"/>
      <c r="AS10" s="397"/>
      <c r="AT10" s="395"/>
      <c r="AU10" s="399"/>
      <c r="AV10" s="400"/>
      <c r="AW10" s="398"/>
      <c r="AX10" s="399"/>
      <c r="AY10" s="400"/>
      <c r="AZ10" s="398"/>
      <c r="BA10" s="399"/>
      <c r="BB10" s="401"/>
      <c r="BC10" s="395"/>
      <c r="BD10" s="399"/>
      <c r="BE10" s="400"/>
      <c r="BF10" s="398"/>
      <c r="BG10" s="399"/>
      <c r="BH10" s="400"/>
      <c r="BI10" s="398"/>
      <c r="BJ10" s="399"/>
      <c r="BK10" s="401"/>
      <c r="BL10" s="395"/>
      <c r="BM10" s="399"/>
      <c r="BN10" s="401"/>
      <c r="BO10" s="402"/>
      <c r="BQ10" s="148">
        <f>COUNTIF(BQ11:BQ110,"&gt;0")</f>
        <v>0</v>
      </c>
    </row>
    <row r="11" spans="1:69" ht="18" customHeight="1" x14ac:dyDescent="0.15">
      <c r="A11" s="209">
        <f t="shared" ref="A11:A42" si="0">IFERROR(IF(AND(OR($C11=1,AND($C11&gt;1,$BQ11&gt;0)), TRIM($D11)=""),1001,0),3)</f>
        <v>1001</v>
      </c>
      <c r="B11" s="147"/>
      <c r="C11" s="403">
        <v>1</v>
      </c>
      <c r="D11" s="7"/>
      <c r="E11" s="8"/>
      <c r="F11" s="4"/>
      <c r="G11" s="9"/>
      <c r="H11" s="10"/>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2"/>
      <c r="AK11" s="3"/>
      <c r="AL11" s="13"/>
      <c r="AM11" s="14"/>
      <c r="AN11" s="3"/>
      <c r="AO11" s="13"/>
      <c r="AP11" s="14"/>
      <c r="AQ11" s="3"/>
      <c r="AR11" s="13"/>
      <c r="AS11" s="14"/>
      <c r="AT11" s="3"/>
      <c r="AU11" s="13"/>
      <c r="AV11" s="14"/>
      <c r="AW11" s="3"/>
      <c r="AX11" s="13"/>
      <c r="AY11" s="14"/>
      <c r="AZ11" s="3"/>
      <c r="BA11" s="13"/>
      <c r="BB11" s="14"/>
      <c r="BC11" s="3"/>
      <c r="BD11" s="13"/>
      <c r="BE11" s="14"/>
      <c r="BF11" s="3"/>
      <c r="BG11" s="13"/>
      <c r="BH11" s="14"/>
      <c r="BI11" s="3"/>
      <c r="BJ11" s="13"/>
      <c r="BK11" s="14"/>
      <c r="BL11" s="3"/>
      <c r="BM11" s="13"/>
      <c r="BN11" s="14"/>
      <c r="BO11" s="5"/>
      <c r="BQ11" s="148">
        <f>COUNTA($D11:$BO11)</f>
        <v>0</v>
      </c>
    </row>
    <row r="12" spans="1:69" ht="18" customHeight="1" x14ac:dyDescent="0.15">
      <c r="A12" s="209">
        <f t="shared" si="0"/>
        <v>0</v>
      </c>
      <c r="B12" s="147"/>
      <c r="C12" s="403">
        <f t="shared" ref="C12:C75" si="1">C11+1</f>
        <v>2</v>
      </c>
      <c r="D12" s="7"/>
      <c r="E12" s="8"/>
      <c r="F12" s="4"/>
      <c r="G12" s="9"/>
      <c r="H12" s="10"/>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2"/>
      <c r="AK12" s="3"/>
      <c r="AL12" s="13"/>
      <c r="AM12" s="14"/>
      <c r="AN12" s="3"/>
      <c r="AO12" s="13"/>
      <c r="AP12" s="14"/>
      <c r="AQ12" s="3"/>
      <c r="AR12" s="13"/>
      <c r="AS12" s="14"/>
      <c r="AT12" s="3"/>
      <c r="AU12" s="13"/>
      <c r="AV12" s="14"/>
      <c r="AW12" s="3"/>
      <c r="AX12" s="13"/>
      <c r="AY12" s="14"/>
      <c r="AZ12" s="3"/>
      <c r="BA12" s="13"/>
      <c r="BB12" s="14"/>
      <c r="BC12" s="3"/>
      <c r="BD12" s="13"/>
      <c r="BE12" s="14"/>
      <c r="BF12" s="3"/>
      <c r="BG12" s="13"/>
      <c r="BH12" s="14"/>
      <c r="BI12" s="3"/>
      <c r="BJ12" s="13"/>
      <c r="BK12" s="14"/>
      <c r="BL12" s="3"/>
      <c r="BM12" s="13"/>
      <c r="BN12" s="14"/>
      <c r="BO12" s="5"/>
      <c r="BQ12" s="148">
        <f t="shared" ref="BQ12:BQ75" si="2">COUNTA($D12:$BO12)</f>
        <v>0</v>
      </c>
    </row>
    <row r="13" spans="1:69" ht="18" customHeight="1" x14ac:dyDescent="0.15">
      <c r="A13" s="209">
        <f t="shared" si="0"/>
        <v>0</v>
      </c>
      <c r="B13" s="147"/>
      <c r="C13" s="403">
        <f t="shared" si="1"/>
        <v>3</v>
      </c>
      <c r="D13" s="7"/>
      <c r="E13" s="8"/>
      <c r="F13" s="4"/>
      <c r="G13" s="9"/>
      <c r="H13" s="10"/>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2"/>
      <c r="AK13" s="3"/>
      <c r="AL13" s="13"/>
      <c r="AM13" s="14"/>
      <c r="AN13" s="3"/>
      <c r="AO13" s="13"/>
      <c r="AP13" s="14"/>
      <c r="AQ13" s="3"/>
      <c r="AR13" s="13"/>
      <c r="AS13" s="14"/>
      <c r="AT13" s="3"/>
      <c r="AU13" s="13"/>
      <c r="AV13" s="14"/>
      <c r="AW13" s="3"/>
      <c r="AX13" s="13"/>
      <c r="AY13" s="14"/>
      <c r="AZ13" s="3"/>
      <c r="BA13" s="13"/>
      <c r="BB13" s="14"/>
      <c r="BC13" s="3"/>
      <c r="BD13" s="13"/>
      <c r="BE13" s="14"/>
      <c r="BF13" s="3"/>
      <c r="BG13" s="13"/>
      <c r="BH13" s="14"/>
      <c r="BI13" s="3"/>
      <c r="BJ13" s="13"/>
      <c r="BK13" s="14"/>
      <c r="BL13" s="3"/>
      <c r="BM13" s="13"/>
      <c r="BN13" s="14"/>
      <c r="BO13" s="5"/>
      <c r="BQ13" s="148">
        <f t="shared" si="2"/>
        <v>0</v>
      </c>
    </row>
    <row r="14" spans="1:69" ht="18" customHeight="1" x14ac:dyDescent="0.15">
      <c r="A14" s="209">
        <f t="shared" si="0"/>
        <v>0</v>
      </c>
      <c r="B14" s="147"/>
      <c r="C14" s="403">
        <f t="shared" si="1"/>
        <v>4</v>
      </c>
      <c r="D14" s="7"/>
      <c r="E14" s="8"/>
      <c r="F14" s="4"/>
      <c r="G14" s="9"/>
      <c r="H14" s="10"/>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2"/>
      <c r="AK14" s="3"/>
      <c r="AL14" s="13"/>
      <c r="AM14" s="14"/>
      <c r="AN14" s="3"/>
      <c r="AO14" s="13"/>
      <c r="AP14" s="14"/>
      <c r="AQ14" s="3"/>
      <c r="AR14" s="13"/>
      <c r="AS14" s="14"/>
      <c r="AT14" s="3"/>
      <c r="AU14" s="13"/>
      <c r="AV14" s="14"/>
      <c r="AW14" s="3"/>
      <c r="AX14" s="13"/>
      <c r="AY14" s="14"/>
      <c r="AZ14" s="3"/>
      <c r="BA14" s="13"/>
      <c r="BB14" s="14"/>
      <c r="BC14" s="3"/>
      <c r="BD14" s="13"/>
      <c r="BE14" s="14"/>
      <c r="BF14" s="3"/>
      <c r="BG14" s="13"/>
      <c r="BH14" s="14"/>
      <c r="BI14" s="3"/>
      <c r="BJ14" s="13"/>
      <c r="BK14" s="14"/>
      <c r="BL14" s="3"/>
      <c r="BM14" s="13"/>
      <c r="BN14" s="14"/>
      <c r="BO14" s="5"/>
      <c r="BQ14" s="148">
        <f t="shared" si="2"/>
        <v>0</v>
      </c>
    </row>
    <row r="15" spans="1:69" ht="18" customHeight="1" x14ac:dyDescent="0.15">
      <c r="A15" s="209">
        <f t="shared" si="0"/>
        <v>0</v>
      </c>
      <c r="B15" s="147"/>
      <c r="C15" s="403">
        <f t="shared" si="1"/>
        <v>5</v>
      </c>
      <c r="D15" s="7"/>
      <c r="E15" s="8"/>
      <c r="F15" s="4"/>
      <c r="G15" s="9"/>
      <c r="H15" s="10"/>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2"/>
      <c r="AK15" s="3"/>
      <c r="AL15" s="13"/>
      <c r="AM15" s="14"/>
      <c r="AN15" s="3"/>
      <c r="AO15" s="13"/>
      <c r="AP15" s="14"/>
      <c r="AQ15" s="3"/>
      <c r="AR15" s="13"/>
      <c r="AS15" s="14"/>
      <c r="AT15" s="3"/>
      <c r="AU15" s="13"/>
      <c r="AV15" s="14"/>
      <c r="AW15" s="3"/>
      <c r="AX15" s="13"/>
      <c r="AY15" s="14"/>
      <c r="AZ15" s="3"/>
      <c r="BA15" s="13"/>
      <c r="BB15" s="14"/>
      <c r="BC15" s="3"/>
      <c r="BD15" s="13"/>
      <c r="BE15" s="14"/>
      <c r="BF15" s="3"/>
      <c r="BG15" s="13"/>
      <c r="BH15" s="14"/>
      <c r="BI15" s="3"/>
      <c r="BJ15" s="13"/>
      <c r="BK15" s="14"/>
      <c r="BL15" s="3"/>
      <c r="BM15" s="13"/>
      <c r="BN15" s="14"/>
      <c r="BO15" s="5"/>
      <c r="BQ15" s="148">
        <f t="shared" si="2"/>
        <v>0</v>
      </c>
    </row>
    <row r="16" spans="1:69" ht="18" customHeight="1" x14ac:dyDescent="0.15">
      <c r="A16" s="209">
        <f t="shared" si="0"/>
        <v>0</v>
      </c>
      <c r="B16" s="147"/>
      <c r="C16" s="403">
        <f t="shared" si="1"/>
        <v>6</v>
      </c>
      <c r="D16" s="7"/>
      <c r="E16" s="8"/>
      <c r="F16" s="4"/>
      <c r="G16" s="9"/>
      <c r="H16" s="10"/>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2"/>
      <c r="AK16" s="3"/>
      <c r="AL16" s="13"/>
      <c r="AM16" s="14"/>
      <c r="AN16" s="3"/>
      <c r="AO16" s="13"/>
      <c r="AP16" s="14"/>
      <c r="AQ16" s="3"/>
      <c r="AR16" s="13"/>
      <c r="AS16" s="14"/>
      <c r="AT16" s="3"/>
      <c r="AU16" s="13"/>
      <c r="AV16" s="14"/>
      <c r="AW16" s="3"/>
      <c r="AX16" s="13"/>
      <c r="AY16" s="14"/>
      <c r="AZ16" s="3"/>
      <c r="BA16" s="13"/>
      <c r="BB16" s="14"/>
      <c r="BC16" s="3"/>
      <c r="BD16" s="13"/>
      <c r="BE16" s="14"/>
      <c r="BF16" s="3"/>
      <c r="BG16" s="13"/>
      <c r="BH16" s="14"/>
      <c r="BI16" s="3"/>
      <c r="BJ16" s="13"/>
      <c r="BK16" s="14"/>
      <c r="BL16" s="3"/>
      <c r="BM16" s="13"/>
      <c r="BN16" s="14"/>
      <c r="BO16" s="5"/>
      <c r="BQ16" s="148">
        <f t="shared" si="2"/>
        <v>0</v>
      </c>
    </row>
    <row r="17" spans="1:69" ht="18" customHeight="1" x14ac:dyDescent="0.15">
      <c r="A17" s="209">
        <f t="shared" si="0"/>
        <v>0</v>
      </c>
      <c r="B17" s="147"/>
      <c r="C17" s="403">
        <f t="shared" si="1"/>
        <v>7</v>
      </c>
      <c r="D17" s="7"/>
      <c r="E17" s="8"/>
      <c r="F17" s="4"/>
      <c r="G17" s="9"/>
      <c r="H17" s="10"/>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2"/>
      <c r="AK17" s="3"/>
      <c r="AL17" s="13"/>
      <c r="AM17" s="14"/>
      <c r="AN17" s="3"/>
      <c r="AO17" s="13"/>
      <c r="AP17" s="14"/>
      <c r="AQ17" s="3"/>
      <c r="AR17" s="13"/>
      <c r="AS17" s="14"/>
      <c r="AT17" s="3"/>
      <c r="AU17" s="13"/>
      <c r="AV17" s="14"/>
      <c r="AW17" s="3"/>
      <c r="AX17" s="13"/>
      <c r="AY17" s="14"/>
      <c r="AZ17" s="3"/>
      <c r="BA17" s="13"/>
      <c r="BB17" s="14"/>
      <c r="BC17" s="3"/>
      <c r="BD17" s="13"/>
      <c r="BE17" s="14"/>
      <c r="BF17" s="3"/>
      <c r="BG17" s="13"/>
      <c r="BH17" s="14"/>
      <c r="BI17" s="3"/>
      <c r="BJ17" s="13"/>
      <c r="BK17" s="14"/>
      <c r="BL17" s="3"/>
      <c r="BM17" s="13"/>
      <c r="BN17" s="14"/>
      <c r="BO17" s="5"/>
      <c r="BQ17" s="148">
        <f t="shared" si="2"/>
        <v>0</v>
      </c>
    </row>
    <row r="18" spans="1:69" ht="18" customHeight="1" x14ac:dyDescent="0.15">
      <c r="A18" s="209">
        <f t="shared" si="0"/>
        <v>0</v>
      </c>
      <c r="B18" s="147"/>
      <c r="C18" s="403">
        <f t="shared" si="1"/>
        <v>8</v>
      </c>
      <c r="D18" s="7"/>
      <c r="E18" s="8"/>
      <c r="F18" s="4"/>
      <c r="G18" s="9"/>
      <c r="H18" s="10"/>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2"/>
      <c r="AK18" s="3"/>
      <c r="AL18" s="13"/>
      <c r="AM18" s="14"/>
      <c r="AN18" s="3"/>
      <c r="AO18" s="13"/>
      <c r="AP18" s="14"/>
      <c r="AQ18" s="3"/>
      <c r="AR18" s="13"/>
      <c r="AS18" s="14"/>
      <c r="AT18" s="3"/>
      <c r="AU18" s="13"/>
      <c r="AV18" s="14"/>
      <c r="AW18" s="3"/>
      <c r="AX18" s="13"/>
      <c r="AY18" s="14"/>
      <c r="AZ18" s="3"/>
      <c r="BA18" s="13"/>
      <c r="BB18" s="14"/>
      <c r="BC18" s="3"/>
      <c r="BD18" s="13"/>
      <c r="BE18" s="14"/>
      <c r="BF18" s="3"/>
      <c r="BG18" s="13"/>
      <c r="BH18" s="14"/>
      <c r="BI18" s="3"/>
      <c r="BJ18" s="13"/>
      <c r="BK18" s="14"/>
      <c r="BL18" s="3"/>
      <c r="BM18" s="13"/>
      <c r="BN18" s="14"/>
      <c r="BO18" s="5"/>
      <c r="BQ18" s="148">
        <f t="shared" si="2"/>
        <v>0</v>
      </c>
    </row>
    <row r="19" spans="1:69" ht="18" customHeight="1" x14ac:dyDescent="0.15">
      <c r="A19" s="209">
        <f t="shared" si="0"/>
        <v>0</v>
      </c>
      <c r="B19" s="147"/>
      <c r="C19" s="403">
        <f t="shared" si="1"/>
        <v>9</v>
      </c>
      <c r="D19" s="7"/>
      <c r="E19" s="8"/>
      <c r="F19" s="4"/>
      <c r="G19" s="9"/>
      <c r="H19" s="10"/>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2"/>
      <c r="AK19" s="3"/>
      <c r="AL19" s="13"/>
      <c r="AM19" s="14"/>
      <c r="AN19" s="3"/>
      <c r="AO19" s="13"/>
      <c r="AP19" s="14"/>
      <c r="AQ19" s="3"/>
      <c r="AR19" s="13"/>
      <c r="AS19" s="14"/>
      <c r="AT19" s="3"/>
      <c r="AU19" s="13"/>
      <c r="AV19" s="14"/>
      <c r="AW19" s="3"/>
      <c r="AX19" s="13"/>
      <c r="AY19" s="14"/>
      <c r="AZ19" s="3"/>
      <c r="BA19" s="13"/>
      <c r="BB19" s="14"/>
      <c r="BC19" s="3"/>
      <c r="BD19" s="13"/>
      <c r="BE19" s="14"/>
      <c r="BF19" s="3"/>
      <c r="BG19" s="13"/>
      <c r="BH19" s="14"/>
      <c r="BI19" s="3"/>
      <c r="BJ19" s="13"/>
      <c r="BK19" s="14"/>
      <c r="BL19" s="3"/>
      <c r="BM19" s="13"/>
      <c r="BN19" s="14"/>
      <c r="BO19" s="5"/>
      <c r="BQ19" s="148">
        <f t="shared" si="2"/>
        <v>0</v>
      </c>
    </row>
    <row r="20" spans="1:69" ht="18" customHeight="1" x14ac:dyDescent="0.15">
      <c r="A20" s="209">
        <f t="shared" si="0"/>
        <v>0</v>
      </c>
      <c r="B20" s="147"/>
      <c r="C20" s="403">
        <f t="shared" si="1"/>
        <v>10</v>
      </c>
      <c r="D20" s="7"/>
      <c r="E20" s="8"/>
      <c r="F20" s="4"/>
      <c r="G20" s="9"/>
      <c r="H20" s="10"/>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2"/>
      <c r="AK20" s="3"/>
      <c r="AL20" s="13"/>
      <c r="AM20" s="14"/>
      <c r="AN20" s="3"/>
      <c r="AO20" s="13"/>
      <c r="AP20" s="14"/>
      <c r="AQ20" s="3"/>
      <c r="AR20" s="13"/>
      <c r="AS20" s="14"/>
      <c r="AT20" s="3"/>
      <c r="AU20" s="13"/>
      <c r="AV20" s="14"/>
      <c r="AW20" s="3"/>
      <c r="AX20" s="13"/>
      <c r="AY20" s="14"/>
      <c r="AZ20" s="3"/>
      <c r="BA20" s="13"/>
      <c r="BB20" s="14"/>
      <c r="BC20" s="3"/>
      <c r="BD20" s="13"/>
      <c r="BE20" s="14"/>
      <c r="BF20" s="3"/>
      <c r="BG20" s="13"/>
      <c r="BH20" s="14"/>
      <c r="BI20" s="3"/>
      <c r="BJ20" s="13"/>
      <c r="BK20" s="14"/>
      <c r="BL20" s="3"/>
      <c r="BM20" s="13"/>
      <c r="BN20" s="14"/>
      <c r="BO20" s="5"/>
      <c r="BQ20" s="148">
        <f t="shared" si="2"/>
        <v>0</v>
      </c>
    </row>
    <row r="21" spans="1:69" ht="18" customHeight="1" x14ac:dyDescent="0.15">
      <c r="A21" s="209">
        <f t="shared" si="0"/>
        <v>0</v>
      </c>
      <c r="B21" s="147"/>
      <c r="C21" s="403">
        <f t="shared" si="1"/>
        <v>11</v>
      </c>
      <c r="D21" s="7"/>
      <c r="E21" s="8"/>
      <c r="F21" s="4"/>
      <c r="G21" s="9"/>
      <c r="H21" s="10"/>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2"/>
      <c r="AK21" s="3"/>
      <c r="AL21" s="13"/>
      <c r="AM21" s="14"/>
      <c r="AN21" s="3"/>
      <c r="AO21" s="13"/>
      <c r="AP21" s="14"/>
      <c r="AQ21" s="3"/>
      <c r="AR21" s="13"/>
      <c r="AS21" s="14"/>
      <c r="AT21" s="3"/>
      <c r="AU21" s="13"/>
      <c r="AV21" s="14"/>
      <c r="AW21" s="3"/>
      <c r="AX21" s="13"/>
      <c r="AY21" s="14"/>
      <c r="AZ21" s="3"/>
      <c r="BA21" s="13"/>
      <c r="BB21" s="14"/>
      <c r="BC21" s="3"/>
      <c r="BD21" s="13"/>
      <c r="BE21" s="14"/>
      <c r="BF21" s="3"/>
      <c r="BG21" s="13"/>
      <c r="BH21" s="14"/>
      <c r="BI21" s="3"/>
      <c r="BJ21" s="13"/>
      <c r="BK21" s="14"/>
      <c r="BL21" s="3"/>
      <c r="BM21" s="13"/>
      <c r="BN21" s="14"/>
      <c r="BO21" s="5"/>
      <c r="BQ21" s="148">
        <f t="shared" si="2"/>
        <v>0</v>
      </c>
    </row>
    <row r="22" spans="1:69" ht="18" customHeight="1" x14ac:dyDescent="0.15">
      <c r="A22" s="209">
        <f t="shared" si="0"/>
        <v>0</v>
      </c>
      <c r="B22" s="147"/>
      <c r="C22" s="403">
        <f t="shared" si="1"/>
        <v>12</v>
      </c>
      <c r="D22" s="5"/>
      <c r="E22" s="8"/>
      <c r="F22" s="4"/>
      <c r="G22" s="9"/>
      <c r="H22" s="10"/>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2"/>
      <c r="AK22" s="3"/>
      <c r="AL22" s="13"/>
      <c r="AM22" s="14"/>
      <c r="AN22" s="3"/>
      <c r="AO22" s="13"/>
      <c r="AP22" s="14"/>
      <c r="AQ22" s="3"/>
      <c r="AR22" s="13"/>
      <c r="AS22" s="14"/>
      <c r="AT22" s="3"/>
      <c r="AU22" s="13"/>
      <c r="AV22" s="14"/>
      <c r="AW22" s="3"/>
      <c r="AX22" s="13"/>
      <c r="AY22" s="14"/>
      <c r="AZ22" s="3"/>
      <c r="BA22" s="13"/>
      <c r="BB22" s="14"/>
      <c r="BC22" s="3"/>
      <c r="BD22" s="13"/>
      <c r="BE22" s="14"/>
      <c r="BF22" s="3"/>
      <c r="BG22" s="13"/>
      <c r="BH22" s="14"/>
      <c r="BI22" s="3"/>
      <c r="BJ22" s="13"/>
      <c r="BK22" s="14"/>
      <c r="BL22" s="3"/>
      <c r="BM22" s="13"/>
      <c r="BN22" s="14"/>
      <c r="BO22" s="5"/>
      <c r="BQ22" s="148">
        <f t="shared" si="2"/>
        <v>0</v>
      </c>
    </row>
    <row r="23" spans="1:69" ht="18" customHeight="1" x14ac:dyDescent="0.15">
      <c r="A23" s="209">
        <f t="shared" si="0"/>
        <v>0</v>
      </c>
      <c r="B23" s="147"/>
      <c r="C23" s="403">
        <f t="shared" si="1"/>
        <v>13</v>
      </c>
      <c r="D23" s="5"/>
      <c r="E23" s="8"/>
      <c r="F23" s="4"/>
      <c r="G23" s="9"/>
      <c r="H23" s="10"/>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2"/>
      <c r="AK23" s="3"/>
      <c r="AL23" s="13"/>
      <c r="AM23" s="14"/>
      <c r="AN23" s="3"/>
      <c r="AO23" s="13"/>
      <c r="AP23" s="14"/>
      <c r="AQ23" s="3"/>
      <c r="AR23" s="13"/>
      <c r="AS23" s="14"/>
      <c r="AT23" s="3"/>
      <c r="AU23" s="13"/>
      <c r="AV23" s="14"/>
      <c r="AW23" s="3"/>
      <c r="AX23" s="13"/>
      <c r="AY23" s="14"/>
      <c r="AZ23" s="3"/>
      <c r="BA23" s="13"/>
      <c r="BB23" s="14"/>
      <c r="BC23" s="3"/>
      <c r="BD23" s="13"/>
      <c r="BE23" s="14"/>
      <c r="BF23" s="3"/>
      <c r="BG23" s="13"/>
      <c r="BH23" s="14"/>
      <c r="BI23" s="3"/>
      <c r="BJ23" s="13"/>
      <c r="BK23" s="14"/>
      <c r="BL23" s="3"/>
      <c r="BM23" s="13"/>
      <c r="BN23" s="14"/>
      <c r="BO23" s="5"/>
      <c r="BQ23" s="148">
        <f t="shared" si="2"/>
        <v>0</v>
      </c>
    </row>
    <row r="24" spans="1:69" ht="18" customHeight="1" x14ac:dyDescent="0.15">
      <c r="A24" s="209">
        <f t="shared" si="0"/>
        <v>0</v>
      </c>
      <c r="B24" s="147"/>
      <c r="C24" s="403">
        <f t="shared" si="1"/>
        <v>14</v>
      </c>
      <c r="D24" s="5"/>
      <c r="E24" s="8"/>
      <c r="F24" s="4"/>
      <c r="G24" s="9"/>
      <c r="H24" s="10"/>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2"/>
      <c r="AK24" s="3"/>
      <c r="AL24" s="13"/>
      <c r="AM24" s="14"/>
      <c r="AN24" s="3"/>
      <c r="AO24" s="13"/>
      <c r="AP24" s="14"/>
      <c r="AQ24" s="3"/>
      <c r="AR24" s="13"/>
      <c r="AS24" s="14"/>
      <c r="AT24" s="3"/>
      <c r="AU24" s="13"/>
      <c r="AV24" s="14"/>
      <c r="AW24" s="3"/>
      <c r="AX24" s="13"/>
      <c r="AY24" s="14"/>
      <c r="AZ24" s="3"/>
      <c r="BA24" s="13"/>
      <c r="BB24" s="14"/>
      <c r="BC24" s="3"/>
      <c r="BD24" s="13"/>
      <c r="BE24" s="14"/>
      <c r="BF24" s="3"/>
      <c r="BG24" s="13"/>
      <c r="BH24" s="14"/>
      <c r="BI24" s="3"/>
      <c r="BJ24" s="13"/>
      <c r="BK24" s="14"/>
      <c r="BL24" s="3"/>
      <c r="BM24" s="13"/>
      <c r="BN24" s="14"/>
      <c r="BO24" s="5"/>
      <c r="BQ24" s="148">
        <f t="shared" si="2"/>
        <v>0</v>
      </c>
    </row>
    <row r="25" spans="1:69" ht="18" customHeight="1" x14ac:dyDescent="0.15">
      <c r="A25" s="209">
        <f t="shared" si="0"/>
        <v>0</v>
      </c>
      <c r="B25" s="147"/>
      <c r="C25" s="403">
        <f t="shared" si="1"/>
        <v>15</v>
      </c>
      <c r="D25" s="5"/>
      <c r="E25" s="8"/>
      <c r="F25" s="4"/>
      <c r="G25" s="9"/>
      <c r="H25" s="10"/>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2"/>
      <c r="AK25" s="3"/>
      <c r="AL25" s="13"/>
      <c r="AM25" s="14"/>
      <c r="AN25" s="3"/>
      <c r="AO25" s="13"/>
      <c r="AP25" s="14"/>
      <c r="AQ25" s="3"/>
      <c r="AR25" s="13"/>
      <c r="AS25" s="14"/>
      <c r="AT25" s="3"/>
      <c r="AU25" s="13"/>
      <c r="AV25" s="14"/>
      <c r="AW25" s="3"/>
      <c r="AX25" s="13"/>
      <c r="AY25" s="14"/>
      <c r="AZ25" s="3"/>
      <c r="BA25" s="13"/>
      <c r="BB25" s="14"/>
      <c r="BC25" s="3"/>
      <c r="BD25" s="13"/>
      <c r="BE25" s="14"/>
      <c r="BF25" s="3"/>
      <c r="BG25" s="13"/>
      <c r="BH25" s="14"/>
      <c r="BI25" s="3"/>
      <c r="BJ25" s="13"/>
      <c r="BK25" s="14"/>
      <c r="BL25" s="3"/>
      <c r="BM25" s="13"/>
      <c r="BN25" s="14"/>
      <c r="BO25" s="5"/>
      <c r="BQ25" s="148">
        <f t="shared" si="2"/>
        <v>0</v>
      </c>
    </row>
    <row r="26" spans="1:69" ht="18" customHeight="1" x14ac:dyDescent="0.15">
      <c r="A26" s="209">
        <f t="shared" si="0"/>
        <v>0</v>
      </c>
      <c r="B26" s="147"/>
      <c r="C26" s="403">
        <f t="shared" si="1"/>
        <v>16</v>
      </c>
      <c r="D26" s="5"/>
      <c r="E26" s="8"/>
      <c r="F26" s="4"/>
      <c r="G26" s="9"/>
      <c r="H26" s="10"/>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2"/>
      <c r="AK26" s="3"/>
      <c r="AL26" s="13"/>
      <c r="AM26" s="14"/>
      <c r="AN26" s="3"/>
      <c r="AO26" s="13"/>
      <c r="AP26" s="14"/>
      <c r="AQ26" s="3"/>
      <c r="AR26" s="13"/>
      <c r="AS26" s="14"/>
      <c r="AT26" s="3"/>
      <c r="AU26" s="13"/>
      <c r="AV26" s="14"/>
      <c r="AW26" s="3"/>
      <c r="AX26" s="13"/>
      <c r="AY26" s="14"/>
      <c r="AZ26" s="3"/>
      <c r="BA26" s="13"/>
      <c r="BB26" s="14"/>
      <c r="BC26" s="3"/>
      <c r="BD26" s="13"/>
      <c r="BE26" s="14"/>
      <c r="BF26" s="3"/>
      <c r="BG26" s="13"/>
      <c r="BH26" s="14"/>
      <c r="BI26" s="3"/>
      <c r="BJ26" s="13"/>
      <c r="BK26" s="14"/>
      <c r="BL26" s="3"/>
      <c r="BM26" s="13"/>
      <c r="BN26" s="14"/>
      <c r="BO26" s="5"/>
      <c r="BQ26" s="148">
        <f t="shared" si="2"/>
        <v>0</v>
      </c>
    </row>
    <row r="27" spans="1:69" ht="18" customHeight="1" x14ac:dyDescent="0.15">
      <c r="A27" s="209">
        <f t="shared" si="0"/>
        <v>0</v>
      </c>
      <c r="B27" s="147"/>
      <c r="C27" s="403">
        <f t="shared" si="1"/>
        <v>17</v>
      </c>
      <c r="D27" s="5"/>
      <c r="E27" s="8"/>
      <c r="F27" s="4"/>
      <c r="G27" s="9"/>
      <c r="H27" s="10"/>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2"/>
      <c r="AK27" s="3"/>
      <c r="AL27" s="13"/>
      <c r="AM27" s="14"/>
      <c r="AN27" s="3"/>
      <c r="AO27" s="13"/>
      <c r="AP27" s="14"/>
      <c r="AQ27" s="3"/>
      <c r="AR27" s="13"/>
      <c r="AS27" s="14"/>
      <c r="AT27" s="3"/>
      <c r="AU27" s="13"/>
      <c r="AV27" s="14"/>
      <c r="AW27" s="3"/>
      <c r="AX27" s="13"/>
      <c r="AY27" s="14"/>
      <c r="AZ27" s="3"/>
      <c r="BA27" s="13"/>
      <c r="BB27" s="14"/>
      <c r="BC27" s="3"/>
      <c r="BD27" s="13"/>
      <c r="BE27" s="14"/>
      <c r="BF27" s="3"/>
      <c r="BG27" s="13"/>
      <c r="BH27" s="14"/>
      <c r="BI27" s="3"/>
      <c r="BJ27" s="13"/>
      <c r="BK27" s="14"/>
      <c r="BL27" s="3"/>
      <c r="BM27" s="13"/>
      <c r="BN27" s="14"/>
      <c r="BO27" s="5"/>
      <c r="BQ27" s="148">
        <f t="shared" si="2"/>
        <v>0</v>
      </c>
    </row>
    <row r="28" spans="1:69" ht="18" customHeight="1" x14ac:dyDescent="0.15">
      <c r="A28" s="209">
        <f t="shared" si="0"/>
        <v>0</v>
      </c>
      <c r="B28" s="147"/>
      <c r="C28" s="403">
        <f t="shared" si="1"/>
        <v>18</v>
      </c>
      <c r="D28" s="5"/>
      <c r="E28" s="8"/>
      <c r="F28" s="4"/>
      <c r="G28" s="9"/>
      <c r="H28" s="10"/>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2"/>
      <c r="AK28" s="3"/>
      <c r="AL28" s="13"/>
      <c r="AM28" s="14"/>
      <c r="AN28" s="3"/>
      <c r="AO28" s="13"/>
      <c r="AP28" s="14"/>
      <c r="AQ28" s="3"/>
      <c r="AR28" s="13"/>
      <c r="AS28" s="14"/>
      <c r="AT28" s="3"/>
      <c r="AU28" s="13"/>
      <c r="AV28" s="14"/>
      <c r="AW28" s="3"/>
      <c r="AX28" s="13"/>
      <c r="AY28" s="14"/>
      <c r="AZ28" s="3"/>
      <c r="BA28" s="13"/>
      <c r="BB28" s="14"/>
      <c r="BC28" s="3"/>
      <c r="BD28" s="13"/>
      <c r="BE28" s="14"/>
      <c r="BF28" s="3"/>
      <c r="BG28" s="13"/>
      <c r="BH28" s="14"/>
      <c r="BI28" s="3"/>
      <c r="BJ28" s="13"/>
      <c r="BK28" s="14"/>
      <c r="BL28" s="3"/>
      <c r="BM28" s="13"/>
      <c r="BN28" s="14"/>
      <c r="BO28" s="5"/>
      <c r="BQ28" s="148">
        <f t="shared" si="2"/>
        <v>0</v>
      </c>
    </row>
    <row r="29" spans="1:69" ht="18" customHeight="1" x14ac:dyDescent="0.15">
      <c r="A29" s="209">
        <f t="shared" si="0"/>
        <v>0</v>
      </c>
      <c r="B29" s="147"/>
      <c r="C29" s="403">
        <f t="shared" si="1"/>
        <v>19</v>
      </c>
      <c r="D29" s="5"/>
      <c r="E29" s="8"/>
      <c r="F29" s="4"/>
      <c r="G29" s="9"/>
      <c r="H29" s="10"/>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2"/>
      <c r="AK29" s="3"/>
      <c r="AL29" s="13"/>
      <c r="AM29" s="14"/>
      <c r="AN29" s="3"/>
      <c r="AO29" s="13"/>
      <c r="AP29" s="14"/>
      <c r="AQ29" s="3"/>
      <c r="AR29" s="13"/>
      <c r="AS29" s="14"/>
      <c r="AT29" s="3"/>
      <c r="AU29" s="13"/>
      <c r="AV29" s="14"/>
      <c r="AW29" s="3"/>
      <c r="AX29" s="13"/>
      <c r="AY29" s="14"/>
      <c r="AZ29" s="3"/>
      <c r="BA29" s="13"/>
      <c r="BB29" s="14"/>
      <c r="BC29" s="3"/>
      <c r="BD29" s="13"/>
      <c r="BE29" s="14"/>
      <c r="BF29" s="3"/>
      <c r="BG29" s="13"/>
      <c r="BH29" s="14"/>
      <c r="BI29" s="3"/>
      <c r="BJ29" s="13"/>
      <c r="BK29" s="14"/>
      <c r="BL29" s="3"/>
      <c r="BM29" s="13"/>
      <c r="BN29" s="14"/>
      <c r="BO29" s="5"/>
      <c r="BQ29" s="148">
        <f t="shared" si="2"/>
        <v>0</v>
      </c>
    </row>
    <row r="30" spans="1:69" ht="18" customHeight="1" x14ac:dyDescent="0.15">
      <c r="A30" s="209">
        <f t="shared" si="0"/>
        <v>0</v>
      </c>
      <c r="B30" s="147"/>
      <c r="C30" s="403">
        <f t="shared" si="1"/>
        <v>20</v>
      </c>
      <c r="D30" s="5"/>
      <c r="E30" s="8"/>
      <c r="F30" s="4"/>
      <c r="G30" s="9"/>
      <c r="H30" s="10"/>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2"/>
      <c r="AK30" s="3"/>
      <c r="AL30" s="13"/>
      <c r="AM30" s="14"/>
      <c r="AN30" s="3"/>
      <c r="AO30" s="13"/>
      <c r="AP30" s="14"/>
      <c r="AQ30" s="3"/>
      <c r="AR30" s="13"/>
      <c r="AS30" s="14"/>
      <c r="AT30" s="3"/>
      <c r="AU30" s="13"/>
      <c r="AV30" s="14"/>
      <c r="AW30" s="3"/>
      <c r="AX30" s="13"/>
      <c r="AY30" s="14"/>
      <c r="AZ30" s="3"/>
      <c r="BA30" s="13"/>
      <c r="BB30" s="14"/>
      <c r="BC30" s="3"/>
      <c r="BD30" s="13"/>
      <c r="BE30" s="14"/>
      <c r="BF30" s="3"/>
      <c r="BG30" s="13"/>
      <c r="BH30" s="14"/>
      <c r="BI30" s="3"/>
      <c r="BJ30" s="13"/>
      <c r="BK30" s="14"/>
      <c r="BL30" s="3"/>
      <c r="BM30" s="13"/>
      <c r="BN30" s="14"/>
      <c r="BO30" s="5"/>
      <c r="BQ30" s="148">
        <f t="shared" si="2"/>
        <v>0</v>
      </c>
    </row>
    <row r="31" spans="1:69" ht="18" customHeight="1" x14ac:dyDescent="0.15">
      <c r="A31" s="209">
        <f t="shared" si="0"/>
        <v>0</v>
      </c>
      <c r="B31" s="147"/>
      <c r="C31" s="403">
        <f t="shared" si="1"/>
        <v>21</v>
      </c>
      <c r="D31" s="5"/>
      <c r="E31" s="8"/>
      <c r="F31" s="4"/>
      <c r="G31" s="9"/>
      <c r="H31" s="10"/>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2"/>
      <c r="AK31" s="3"/>
      <c r="AL31" s="13"/>
      <c r="AM31" s="14"/>
      <c r="AN31" s="3"/>
      <c r="AO31" s="13"/>
      <c r="AP31" s="14"/>
      <c r="AQ31" s="3"/>
      <c r="AR31" s="13"/>
      <c r="AS31" s="14"/>
      <c r="AT31" s="3"/>
      <c r="AU31" s="13"/>
      <c r="AV31" s="14"/>
      <c r="AW31" s="3"/>
      <c r="AX31" s="13"/>
      <c r="AY31" s="14"/>
      <c r="AZ31" s="3"/>
      <c r="BA31" s="13"/>
      <c r="BB31" s="14"/>
      <c r="BC31" s="3"/>
      <c r="BD31" s="13"/>
      <c r="BE31" s="14"/>
      <c r="BF31" s="3"/>
      <c r="BG31" s="13"/>
      <c r="BH31" s="14"/>
      <c r="BI31" s="3"/>
      <c r="BJ31" s="13"/>
      <c r="BK31" s="14"/>
      <c r="BL31" s="3"/>
      <c r="BM31" s="13"/>
      <c r="BN31" s="14"/>
      <c r="BO31" s="5"/>
      <c r="BQ31" s="148">
        <f t="shared" si="2"/>
        <v>0</v>
      </c>
    </row>
    <row r="32" spans="1:69" ht="18" customHeight="1" x14ac:dyDescent="0.15">
      <c r="A32" s="209">
        <f t="shared" si="0"/>
        <v>0</v>
      </c>
      <c r="B32" s="147"/>
      <c r="C32" s="403">
        <f t="shared" si="1"/>
        <v>22</v>
      </c>
      <c r="D32" s="5"/>
      <c r="E32" s="8"/>
      <c r="F32" s="4"/>
      <c r="G32" s="9"/>
      <c r="H32" s="10"/>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2"/>
      <c r="AK32" s="3"/>
      <c r="AL32" s="13"/>
      <c r="AM32" s="14"/>
      <c r="AN32" s="3"/>
      <c r="AO32" s="13"/>
      <c r="AP32" s="14"/>
      <c r="AQ32" s="3"/>
      <c r="AR32" s="13"/>
      <c r="AS32" s="14"/>
      <c r="AT32" s="3"/>
      <c r="AU32" s="13"/>
      <c r="AV32" s="14"/>
      <c r="AW32" s="3"/>
      <c r="AX32" s="13"/>
      <c r="AY32" s="14"/>
      <c r="AZ32" s="3"/>
      <c r="BA32" s="13"/>
      <c r="BB32" s="14"/>
      <c r="BC32" s="3"/>
      <c r="BD32" s="13"/>
      <c r="BE32" s="14"/>
      <c r="BF32" s="3"/>
      <c r="BG32" s="13"/>
      <c r="BH32" s="14"/>
      <c r="BI32" s="3"/>
      <c r="BJ32" s="13"/>
      <c r="BK32" s="14"/>
      <c r="BL32" s="3"/>
      <c r="BM32" s="13"/>
      <c r="BN32" s="14"/>
      <c r="BO32" s="5"/>
      <c r="BQ32" s="148">
        <f t="shared" si="2"/>
        <v>0</v>
      </c>
    </row>
    <row r="33" spans="1:69" ht="18" customHeight="1" x14ac:dyDescent="0.15">
      <c r="A33" s="209">
        <f t="shared" si="0"/>
        <v>0</v>
      </c>
      <c r="B33" s="147"/>
      <c r="C33" s="404">
        <f t="shared" si="1"/>
        <v>23</v>
      </c>
      <c r="D33" s="5"/>
      <c r="E33" s="8"/>
      <c r="F33" s="4"/>
      <c r="G33" s="9"/>
      <c r="H33" s="10"/>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2"/>
      <c r="AK33" s="3"/>
      <c r="AL33" s="13"/>
      <c r="AM33" s="14"/>
      <c r="AN33" s="3"/>
      <c r="AO33" s="13"/>
      <c r="AP33" s="14"/>
      <c r="AQ33" s="3"/>
      <c r="AR33" s="13"/>
      <c r="AS33" s="14"/>
      <c r="AT33" s="3"/>
      <c r="AU33" s="13"/>
      <c r="AV33" s="14"/>
      <c r="AW33" s="3"/>
      <c r="AX33" s="13"/>
      <c r="AY33" s="14"/>
      <c r="AZ33" s="3"/>
      <c r="BA33" s="13"/>
      <c r="BB33" s="14"/>
      <c r="BC33" s="3"/>
      <c r="BD33" s="13"/>
      <c r="BE33" s="14"/>
      <c r="BF33" s="3"/>
      <c r="BG33" s="13"/>
      <c r="BH33" s="14"/>
      <c r="BI33" s="3"/>
      <c r="BJ33" s="13"/>
      <c r="BK33" s="14"/>
      <c r="BL33" s="3"/>
      <c r="BM33" s="13"/>
      <c r="BN33" s="14"/>
      <c r="BO33" s="5"/>
      <c r="BQ33" s="148">
        <f t="shared" si="2"/>
        <v>0</v>
      </c>
    </row>
    <row r="34" spans="1:69" ht="18" customHeight="1" x14ac:dyDescent="0.15">
      <c r="A34" s="209">
        <f t="shared" si="0"/>
        <v>0</v>
      </c>
      <c r="B34" s="147"/>
      <c r="C34" s="404">
        <f t="shared" si="1"/>
        <v>24</v>
      </c>
      <c r="D34" s="5"/>
      <c r="E34" s="8"/>
      <c r="F34" s="4"/>
      <c r="G34" s="9"/>
      <c r="H34" s="10"/>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2"/>
      <c r="AK34" s="3"/>
      <c r="AL34" s="13"/>
      <c r="AM34" s="14"/>
      <c r="AN34" s="3"/>
      <c r="AO34" s="13"/>
      <c r="AP34" s="14"/>
      <c r="AQ34" s="3"/>
      <c r="AR34" s="13"/>
      <c r="AS34" s="14"/>
      <c r="AT34" s="3"/>
      <c r="AU34" s="13"/>
      <c r="AV34" s="14"/>
      <c r="AW34" s="3"/>
      <c r="AX34" s="13"/>
      <c r="AY34" s="14"/>
      <c r="AZ34" s="3"/>
      <c r="BA34" s="13"/>
      <c r="BB34" s="14"/>
      <c r="BC34" s="3"/>
      <c r="BD34" s="13"/>
      <c r="BE34" s="14"/>
      <c r="BF34" s="3"/>
      <c r="BG34" s="13"/>
      <c r="BH34" s="14"/>
      <c r="BI34" s="3"/>
      <c r="BJ34" s="13"/>
      <c r="BK34" s="14"/>
      <c r="BL34" s="3"/>
      <c r="BM34" s="13"/>
      <c r="BN34" s="14"/>
      <c r="BO34" s="5"/>
      <c r="BQ34" s="148">
        <f t="shared" si="2"/>
        <v>0</v>
      </c>
    </row>
    <row r="35" spans="1:69" ht="18" customHeight="1" x14ac:dyDescent="0.15">
      <c r="A35" s="209">
        <f t="shared" si="0"/>
        <v>0</v>
      </c>
      <c r="B35" s="147"/>
      <c r="C35" s="404">
        <f t="shared" si="1"/>
        <v>25</v>
      </c>
      <c r="D35" s="5"/>
      <c r="E35" s="8"/>
      <c r="F35" s="4"/>
      <c r="G35" s="9"/>
      <c r="H35" s="10"/>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2"/>
      <c r="AK35" s="3"/>
      <c r="AL35" s="13"/>
      <c r="AM35" s="14"/>
      <c r="AN35" s="3"/>
      <c r="AO35" s="13"/>
      <c r="AP35" s="14"/>
      <c r="AQ35" s="3"/>
      <c r="AR35" s="13"/>
      <c r="AS35" s="14"/>
      <c r="AT35" s="3"/>
      <c r="AU35" s="13"/>
      <c r="AV35" s="14"/>
      <c r="AW35" s="3"/>
      <c r="AX35" s="13"/>
      <c r="AY35" s="14"/>
      <c r="AZ35" s="3"/>
      <c r="BA35" s="13"/>
      <c r="BB35" s="14"/>
      <c r="BC35" s="3"/>
      <c r="BD35" s="13"/>
      <c r="BE35" s="14"/>
      <c r="BF35" s="3"/>
      <c r="BG35" s="13"/>
      <c r="BH35" s="14"/>
      <c r="BI35" s="3"/>
      <c r="BJ35" s="13"/>
      <c r="BK35" s="14"/>
      <c r="BL35" s="3"/>
      <c r="BM35" s="13"/>
      <c r="BN35" s="14"/>
      <c r="BO35" s="5"/>
      <c r="BQ35" s="148">
        <f t="shared" si="2"/>
        <v>0</v>
      </c>
    </row>
    <row r="36" spans="1:69" ht="18" customHeight="1" x14ac:dyDescent="0.15">
      <c r="A36" s="209">
        <f t="shared" si="0"/>
        <v>0</v>
      </c>
      <c r="B36" s="147"/>
      <c r="C36" s="404">
        <f t="shared" si="1"/>
        <v>26</v>
      </c>
      <c r="D36" s="5"/>
      <c r="E36" s="8"/>
      <c r="F36" s="4"/>
      <c r="G36" s="9"/>
      <c r="H36" s="10"/>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2"/>
      <c r="AK36" s="3"/>
      <c r="AL36" s="13"/>
      <c r="AM36" s="14"/>
      <c r="AN36" s="3"/>
      <c r="AO36" s="13"/>
      <c r="AP36" s="14"/>
      <c r="AQ36" s="3"/>
      <c r="AR36" s="13"/>
      <c r="AS36" s="14"/>
      <c r="AT36" s="3"/>
      <c r="AU36" s="13"/>
      <c r="AV36" s="14"/>
      <c r="AW36" s="3"/>
      <c r="AX36" s="13"/>
      <c r="AY36" s="14"/>
      <c r="AZ36" s="3"/>
      <c r="BA36" s="13"/>
      <c r="BB36" s="14"/>
      <c r="BC36" s="3"/>
      <c r="BD36" s="13"/>
      <c r="BE36" s="14"/>
      <c r="BF36" s="3"/>
      <c r="BG36" s="13"/>
      <c r="BH36" s="14"/>
      <c r="BI36" s="3"/>
      <c r="BJ36" s="13"/>
      <c r="BK36" s="14"/>
      <c r="BL36" s="3"/>
      <c r="BM36" s="13"/>
      <c r="BN36" s="14"/>
      <c r="BO36" s="5"/>
      <c r="BQ36" s="148">
        <f t="shared" si="2"/>
        <v>0</v>
      </c>
    </row>
    <row r="37" spans="1:69" ht="18" customHeight="1" x14ac:dyDescent="0.15">
      <c r="A37" s="209">
        <f t="shared" si="0"/>
        <v>0</v>
      </c>
      <c r="B37" s="147"/>
      <c r="C37" s="404">
        <f t="shared" si="1"/>
        <v>27</v>
      </c>
      <c r="D37" s="5"/>
      <c r="E37" s="8"/>
      <c r="F37" s="4"/>
      <c r="G37" s="9"/>
      <c r="H37" s="10"/>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2"/>
      <c r="AK37" s="3"/>
      <c r="AL37" s="13"/>
      <c r="AM37" s="14"/>
      <c r="AN37" s="3"/>
      <c r="AO37" s="13"/>
      <c r="AP37" s="14"/>
      <c r="AQ37" s="3"/>
      <c r="AR37" s="13"/>
      <c r="AS37" s="14"/>
      <c r="AT37" s="3"/>
      <c r="AU37" s="13"/>
      <c r="AV37" s="14"/>
      <c r="AW37" s="3"/>
      <c r="AX37" s="13"/>
      <c r="AY37" s="14"/>
      <c r="AZ37" s="3"/>
      <c r="BA37" s="13"/>
      <c r="BB37" s="14"/>
      <c r="BC37" s="3"/>
      <c r="BD37" s="13"/>
      <c r="BE37" s="14"/>
      <c r="BF37" s="3"/>
      <c r="BG37" s="13"/>
      <c r="BH37" s="14"/>
      <c r="BI37" s="3"/>
      <c r="BJ37" s="13"/>
      <c r="BK37" s="14"/>
      <c r="BL37" s="3"/>
      <c r="BM37" s="13"/>
      <c r="BN37" s="14"/>
      <c r="BO37" s="5"/>
      <c r="BQ37" s="148">
        <f t="shared" si="2"/>
        <v>0</v>
      </c>
    </row>
    <row r="38" spans="1:69" ht="18" customHeight="1" x14ac:dyDescent="0.15">
      <c r="A38" s="209">
        <f t="shared" si="0"/>
        <v>0</v>
      </c>
      <c r="B38" s="147"/>
      <c r="C38" s="404">
        <f t="shared" si="1"/>
        <v>28</v>
      </c>
      <c r="D38" s="5"/>
      <c r="E38" s="8"/>
      <c r="F38" s="4"/>
      <c r="G38" s="9"/>
      <c r="H38" s="10"/>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2"/>
      <c r="AK38" s="3"/>
      <c r="AL38" s="13"/>
      <c r="AM38" s="14"/>
      <c r="AN38" s="3"/>
      <c r="AO38" s="13"/>
      <c r="AP38" s="14"/>
      <c r="AQ38" s="3"/>
      <c r="AR38" s="13"/>
      <c r="AS38" s="14"/>
      <c r="AT38" s="3"/>
      <c r="AU38" s="13"/>
      <c r="AV38" s="14"/>
      <c r="AW38" s="3"/>
      <c r="AX38" s="13"/>
      <c r="AY38" s="14"/>
      <c r="AZ38" s="3"/>
      <c r="BA38" s="13"/>
      <c r="BB38" s="14"/>
      <c r="BC38" s="3"/>
      <c r="BD38" s="13"/>
      <c r="BE38" s="14"/>
      <c r="BF38" s="3"/>
      <c r="BG38" s="13"/>
      <c r="BH38" s="14"/>
      <c r="BI38" s="3"/>
      <c r="BJ38" s="13"/>
      <c r="BK38" s="14"/>
      <c r="BL38" s="3"/>
      <c r="BM38" s="13"/>
      <c r="BN38" s="14"/>
      <c r="BO38" s="5"/>
      <c r="BQ38" s="148">
        <f t="shared" si="2"/>
        <v>0</v>
      </c>
    </row>
    <row r="39" spans="1:69" ht="18" customHeight="1" x14ac:dyDescent="0.15">
      <c r="A39" s="209">
        <f t="shared" si="0"/>
        <v>0</v>
      </c>
      <c r="B39" s="147"/>
      <c r="C39" s="404">
        <f t="shared" si="1"/>
        <v>29</v>
      </c>
      <c r="D39" s="5"/>
      <c r="E39" s="8"/>
      <c r="F39" s="4"/>
      <c r="G39" s="9"/>
      <c r="H39" s="10"/>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2"/>
      <c r="AK39" s="3"/>
      <c r="AL39" s="13"/>
      <c r="AM39" s="14"/>
      <c r="AN39" s="3"/>
      <c r="AO39" s="13"/>
      <c r="AP39" s="14"/>
      <c r="AQ39" s="3"/>
      <c r="AR39" s="13"/>
      <c r="AS39" s="14"/>
      <c r="AT39" s="3"/>
      <c r="AU39" s="13"/>
      <c r="AV39" s="14"/>
      <c r="AW39" s="3"/>
      <c r="AX39" s="13"/>
      <c r="AY39" s="14"/>
      <c r="AZ39" s="3"/>
      <c r="BA39" s="13"/>
      <c r="BB39" s="14"/>
      <c r="BC39" s="3"/>
      <c r="BD39" s="13"/>
      <c r="BE39" s="14"/>
      <c r="BF39" s="3"/>
      <c r="BG39" s="13"/>
      <c r="BH39" s="14"/>
      <c r="BI39" s="3"/>
      <c r="BJ39" s="13"/>
      <c r="BK39" s="14"/>
      <c r="BL39" s="3"/>
      <c r="BM39" s="13"/>
      <c r="BN39" s="14"/>
      <c r="BO39" s="5"/>
      <c r="BQ39" s="148">
        <f t="shared" si="2"/>
        <v>0</v>
      </c>
    </row>
    <row r="40" spans="1:69" ht="18" customHeight="1" x14ac:dyDescent="0.15">
      <c r="A40" s="209">
        <f t="shared" si="0"/>
        <v>0</v>
      </c>
      <c r="B40" s="147"/>
      <c r="C40" s="404">
        <f t="shared" si="1"/>
        <v>30</v>
      </c>
      <c r="D40" s="5"/>
      <c r="E40" s="8"/>
      <c r="F40" s="4"/>
      <c r="G40" s="9"/>
      <c r="H40" s="10"/>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2"/>
      <c r="AK40" s="3"/>
      <c r="AL40" s="13"/>
      <c r="AM40" s="14"/>
      <c r="AN40" s="3"/>
      <c r="AO40" s="13"/>
      <c r="AP40" s="14"/>
      <c r="AQ40" s="3"/>
      <c r="AR40" s="13"/>
      <c r="AS40" s="14"/>
      <c r="AT40" s="3"/>
      <c r="AU40" s="13"/>
      <c r="AV40" s="14"/>
      <c r="AW40" s="3"/>
      <c r="AX40" s="13"/>
      <c r="AY40" s="14"/>
      <c r="AZ40" s="3"/>
      <c r="BA40" s="13"/>
      <c r="BB40" s="14"/>
      <c r="BC40" s="3"/>
      <c r="BD40" s="13"/>
      <c r="BE40" s="14"/>
      <c r="BF40" s="3"/>
      <c r="BG40" s="13"/>
      <c r="BH40" s="14"/>
      <c r="BI40" s="3"/>
      <c r="BJ40" s="13"/>
      <c r="BK40" s="14"/>
      <c r="BL40" s="3"/>
      <c r="BM40" s="13"/>
      <c r="BN40" s="14"/>
      <c r="BO40" s="5"/>
      <c r="BQ40" s="148">
        <f t="shared" si="2"/>
        <v>0</v>
      </c>
    </row>
    <row r="41" spans="1:69" ht="18" customHeight="1" x14ac:dyDescent="0.15">
      <c r="A41" s="209">
        <f t="shared" si="0"/>
        <v>0</v>
      </c>
      <c r="B41" s="147"/>
      <c r="C41" s="404">
        <f t="shared" si="1"/>
        <v>31</v>
      </c>
      <c r="D41" s="5"/>
      <c r="E41" s="8"/>
      <c r="F41" s="4"/>
      <c r="G41" s="9"/>
      <c r="H41" s="10"/>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2"/>
      <c r="AK41" s="3"/>
      <c r="AL41" s="13"/>
      <c r="AM41" s="14"/>
      <c r="AN41" s="3"/>
      <c r="AO41" s="13"/>
      <c r="AP41" s="14"/>
      <c r="AQ41" s="3"/>
      <c r="AR41" s="13"/>
      <c r="AS41" s="14"/>
      <c r="AT41" s="3"/>
      <c r="AU41" s="13"/>
      <c r="AV41" s="14"/>
      <c r="AW41" s="3"/>
      <c r="AX41" s="13"/>
      <c r="AY41" s="14"/>
      <c r="AZ41" s="3"/>
      <c r="BA41" s="13"/>
      <c r="BB41" s="14"/>
      <c r="BC41" s="3"/>
      <c r="BD41" s="13"/>
      <c r="BE41" s="14"/>
      <c r="BF41" s="3"/>
      <c r="BG41" s="13"/>
      <c r="BH41" s="14"/>
      <c r="BI41" s="3"/>
      <c r="BJ41" s="13"/>
      <c r="BK41" s="14"/>
      <c r="BL41" s="3"/>
      <c r="BM41" s="13"/>
      <c r="BN41" s="14"/>
      <c r="BO41" s="5"/>
      <c r="BQ41" s="148">
        <f t="shared" si="2"/>
        <v>0</v>
      </c>
    </row>
    <row r="42" spans="1:69" ht="18" customHeight="1" x14ac:dyDescent="0.15">
      <c r="A42" s="209">
        <f t="shared" si="0"/>
        <v>0</v>
      </c>
      <c r="B42" s="147"/>
      <c r="C42" s="404">
        <f t="shared" si="1"/>
        <v>32</v>
      </c>
      <c r="D42" s="5"/>
      <c r="E42" s="8"/>
      <c r="F42" s="4"/>
      <c r="G42" s="9"/>
      <c r="H42" s="10"/>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2"/>
      <c r="AK42" s="3"/>
      <c r="AL42" s="13"/>
      <c r="AM42" s="14"/>
      <c r="AN42" s="3"/>
      <c r="AO42" s="13"/>
      <c r="AP42" s="14"/>
      <c r="AQ42" s="3"/>
      <c r="AR42" s="13"/>
      <c r="AS42" s="14"/>
      <c r="AT42" s="3"/>
      <c r="AU42" s="13"/>
      <c r="AV42" s="14"/>
      <c r="AW42" s="3"/>
      <c r="AX42" s="13"/>
      <c r="AY42" s="14"/>
      <c r="AZ42" s="3"/>
      <c r="BA42" s="13"/>
      <c r="BB42" s="14"/>
      <c r="BC42" s="3"/>
      <c r="BD42" s="13"/>
      <c r="BE42" s="14"/>
      <c r="BF42" s="3"/>
      <c r="BG42" s="13"/>
      <c r="BH42" s="14"/>
      <c r="BI42" s="3"/>
      <c r="BJ42" s="13"/>
      <c r="BK42" s="14"/>
      <c r="BL42" s="3"/>
      <c r="BM42" s="13"/>
      <c r="BN42" s="14"/>
      <c r="BO42" s="5"/>
      <c r="BQ42" s="148">
        <f t="shared" si="2"/>
        <v>0</v>
      </c>
    </row>
    <row r="43" spans="1:69" ht="18" customHeight="1" x14ac:dyDescent="0.15">
      <c r="A43" s="209">
        <f t="shared" ref="A43:A74" si="3">IFERROR(IF(AND(OR($C43=1,AND($C43&gt;1,$BQ43&gt;0)), TRIM($D43)=""),1001,0),3)</f>
        <v>0</v>
      </c>
      <c r="B43" s="147"/>
      <c r="C43" s="404">
        <f t="shared" si="1"/>
        <v>33</v>
      </c>
      <c r="D43" s="5"/>
      <c r="E43" s="8"/>
      <c r="F43" s="4"/>
      <c r="G43" s="9"/>
      <c r="H43" s="10"/>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2"/>
      <c r="AK43" s="3"/>
      <c r="AL43" s="13"/>
      <c r="AM43" s="14"/>
      <c r="AN43" s="3"/>
      <c r="AO43" s="13"/>
      <c r="AP43" s="14"/>
      <c r="AQ43" s="3"/>
      <c r="AR43" s="13"/>
      <c r="AS43" s="14"/>
      <c r="AT43" s="3"/>
      <c r="AU43" s="13"/>
      <c r="AV43" s="14"/>
      <c r="AW43" s="3"/>
      <c r="AX43" s="13"/>
      <c r="AY43" s="14"/>
      <c r="AZ43" s="3"/>
      <c r="BA43" s="13"/>
      <c r="BB43" s="14"/>
      <c r="BC43" s="3"/>
      <c r="BD43" s="13"/>
      <c r="BE43" s="14"/>
      <c r="BF43" s="3"/>
      <c r="BG43" s="13"/>
      <c r="BH43" s="14"/>
      <c r="BI43" s="3"/>
      <c r="BJ43" s="13"/>
      <c r="BK43" s="14"/>
      <c r="BL43" s="3"/>
      <c r="BM43" s="13"/>
      <c r="BN43" s="14"/>
      <c r="BO43" s="5"/>
      <c r="BQ43" s="148">
        <f t="shared" si="2"/>
        <v>0</v>
      </c>
    </row>
    <row r="44" spans="1:69" ht="18" customHeight="1" x14ac:dyDescent="0.15">
      <c r="A44" s="209">
        <f t="shared" si="3"/>
        <v>0</v>
      </c>
      <c r="B44" s="147"/>
      <c r="C44" s="404">
        <f t="shared" si="1"/>
        <v>34</v>
      </c>
      <c r="D44" s="5"/>
      <c r="E44" s="8"/>
      <c r="F44" s="4"/>
      <c r="G44" s="9"/>
      <c r="H44" s="10"/>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2"/>
      <c r="AK44" s="3"/>
      <c r="AL44" s="13"/>
      <c r="AM44" s="14"/>
      <c r="AN44" s="3"/>
      <c r="AO44" s="13"/>
      <c r="AP44" s="14"/>
      <c r="AQ44" s="3"/>
      <c r="AR44" s="13"/>
      <c r="AS44" s="14"/>
      <c r="AT44" s="3"/>
      <c r="AU44" s="13"/>
      <c r="AV44" s="14"/>
      <c r="AW44" s="3"/>
      <c r="AX44" s="13"/>
      <c r="AY44" s="14"/>
      <c r="AZ44" s="3"/>
      <c r="BA44" s="13"/>
      <c r="BB44" s="14"/>
      <c r="BC44" s="3"/>
      <c r="BD44" s="13"/>
      <c r="BE44" s="14"/>
      <c r="BF44" s="3"/>
      <c r="BG44" s="13"/>
      <c r="BH44" s="14"/>
      <c r="BI44" s="3"/>
      <c r="BJ44" s="13"/>
      <c r="BK44" s="14"/>
      <c r="BL44" s="3"/>
      <c r="BM44" s="13"/>
      <c r="BN44" s="14"/>
      <c r="BO44" s="5"/>
      <c r="BQ44" s="148">
        <f t="shared" si="2"/>
        <v>0</v>
      </c>
    </row>
    <row r="45" spans="1:69" ht="18" customHeight="1" x14ac:dyDescent="0.15">
      <c r="A45" s="209">
        <f t="shared" si="3"/>
        <v>0</v>
      </c>
      <c r="B45" s="147"/>
      <c r="C45" s="404">
        <f t="shared" si="1"/>
        <v>35</v>
      </c>
      <c r="D45" s="5"/>
      <c r="E45" s="8"/>
      <c r="F45" s="4"/>
      <c r="G45" s="9"/>
      <c r="H45" s="10"/>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2"/>
      <c r="AK45" s="3"/>
      <c r="AL45" s="13"/>
      <c r="AM45" s="14"/>
      <c r="AN45" s="3"/>
      <c r="AO45" s="13"/>
      <c r="AP45" s="14"/>
      <c r="AQ45" s="3"/>
      <c r="AR45" s="13"/>
      <c r="AS45" s="14"/>
      <c r="AT45" s="3"/>
      <c r="AU45" s="13"/>
      <c r="AV45" s="14"/>
      <c r="AW45" s="3"/>
      <c r="AX45" s="13"/>
      <c r="AY45" s="14"/>
      <c r="AZ45" s="3"/>
      <c r="BA45" s="13"/>
      <c r="BB45" s="14"/>
      <c r="BC45" s="3"/>
      <c r="BD45" s="13"/>
      <c r="BE45" s="14"/>
      <c r="BF45" s="3"/>
      <c r="BG45" s="13"/>
      <c r="BH45" s="14"/>
      <c r="BI45" s="3"/>
      <c r="BJ45" s="13"/>
      <c r="BK45" s="14"/>
      <c r="BL45" s="3"/>
      <c r="BM45" s="13"/>
      <c r="BN45" s="14"/>
      <c r="BO45" s="5"/>
      <c r="BQ45" s="148">
        <f t="shared" si="2"/>
        <v>0</v>
      </c>
    </row>
    <row r="46" spans="1:69" ht="18" customHeight="1" x14ac:dyDescent="0.15">
      <c r="A46" s="209">
        <f t="shared" si="3"/>
        <v>0</v>
      </c>
      <c r="B46" s="147"/>
      <c r="C46" s="404">
        <f t="shared" si="1"/>
        <v>36</v>
      </c>
      <c r="D46" s="5"/>
      <c r="E46" s="8"/>
      <c r="F46" s="4"/>
      <c r="G46" s="9"/>
      <c r="H46" s="10"/>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2"/>
      <c r="AK46" s="3"/>
      <c r="AL46" s="13"/>
      <c r="AM46" s="14"/>
      <c r="AN46" s="3"/>
      <c r="AO46" s="13"/>
      <c r="AP46" s="14"/>
      <c r="AQ46" s="3"/>
      <c r="AR46" s="13"/>
      <c r="AS46" s="14"/>
      <c r="AT46" s="3"/>
      <c r="AU46" s="13"/>
      <c r="AV46" s="14"/>
      <c r="AW46" s="3"/>
      <c r="AX46" s="13"/>
      <c r="AY46" s="14"/>
      <c r="AZ46" s="3"/>
      <c r="BA46" s="13"/>
      <c r="BB46" s="14"/>
      <c r="BC46" s="3"/>
      <c r="BD46" s="13"/>
      <c r="BE46" s="14"/>
      <c r="BF46" s="3"/>
      <c r="BG46" s="13"/>
      <c r="BH46" s="14"/>
      <c r="BI46" s="3"/>
      <c r="BJ46" s="13"/>
      <c r="BK46" s="14"/>
      <c r="BL46" s="3"/>
      <c r="BM46" s="13"/>
      <c r="BN46" s="14"/>
      <c r="BO46" s="5"/>
      <c r="BQ46" s="148">
        <f t="shared" si="2"/>
        <v>0</v>
      </c>
    </row>
    <row r="47" spans="1:69" ht="18" customHeight="1" x14ac:dyDescent="0.15">
      <c r="A47" s="209">
        <f t="shared" si="3"/>
        <v>0</v>
      </c>
      <c r="B47" s="147"/>
      <c r="C47" s="404">
        <f t="shared" si="1"/>
        <v>37</v>
      </c>
      <c r="D47" s="5"/>
      <c r="E47" s="8"/>
      <c r="F47" s="4"/>
      <c r="G47" s="9"/>
      <c r="H47" s="10"/>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2"/>
      <c r="AK47" s="3"/>
      <c r="AL47" s="13"/>
      <c r="AM47" s="14"/>
      <c r="AN47" s="3"/>
      <c r="AO47" s="13"/>
      <c r="AP47" s="14"/>
      <c r="AQ47" s="3"/>
      <c r="AR47" s="13"/>
      <c r="AS47" s="14"/>
      <c r="AT47" s="3"/>
      <c r="AU47" s="13"/>
      <c r="AV47" s="14"/>
      <c r="AW47" s="3"/>
      <c r="AX47" s="13"/>
      <c r="AY47" s="14"/>
      <c r="AZ47" s="3"/>
      <c r="BA47" s="13"/>
      <c r="BB47" s="14"/>
      <c r="BC47" s="3"/>
      <c r="BD47" s="13"/>
      <c r="BE47" s="14"/>
      <c r="BF47" s="3"/>
      <c r="BG47" s="13"/>
      <c r="BH47" s="14"/>
      <c r="BI47" s="3"/>
      <c r="BJ47" s="13"/>
      <c r="BK47" s="14"/>
      <c r="BL47" s="3"/>
      <c r="BM47" s="13"/>
      <c r="BN47" s="14"/>
      <c r="BO47" s="5"/>
      <c r="BQ47" s="148">
        <f t="shared" si="2"/>
        <v>0</v>
      </c>
    </row>
    <row r="48" spans="1:69" ht="18" customHeight="1" x14ac:dyDescent="0.15">
      <c r="A48" s="209">
        <f t="shared" si="3"/>
        <v>0</v>
      </c>
      <c r="B48" s="147"/>
      <c r="C48" s="404">
        <f t="shared" si="1"/>
        <v>38</v>
      </c>
      <c r="D48" s="5"/>
      <c r="E48" s="8"/>
      <c r="F48" s="4"/>
      <c r="G48" s="9"/>
      <c r="H48" s="10"/>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2"/>
      <c r="AK48" s="3"/>
      <c r="AL48" s="13"/>
      <c r="AM48" s="14"/>
      <c r="AN48" s="3"/>
      <c r="AO48" s="13"/>
      <c r="AP48" s="14"/>
      <c r="AQ48" s="3"/>
      <c r="AR48" s="13"/>
      <c r="AS48" s="14"/>
      <c r="AT48" s="3"/>
      <c r="AU48" s="13"/>
      <c r="AV48" s="14"/>
      <c r="AW48" s="3"/>
      <c r="AX48" s="13"/>
      <c r="AY48" s="14"/>
      <c r="AZ48" s="3"/>
      <c r="BA48" s="13"/>
      <c r="BB48" s="14"/>
      <c r="BC48" s="3"/>
      <c r="BD48" s="13"/>
      <c r="BE48" s="14"/>
      <c r="BF48" s="3"/>
      <c r="BG48" s="13"/>
      <c r="BH48" s="14"/>
      <c r="BI48" s="3"/>
      <c r="BJ48" s="13"/>
      <c r="BK48" s="14"/>
      <c r="BL48" s="3"/>
      <c r="BM48" s="13"/>
      <c r="BN48" s="14"/>
      <c r="BO48" s="5"/>
      <c r="BQ48" s="148">
        <f t="shared" si="2"/>
        <v>0</v>
      </c>
    </row>
    <row r="49" spans="1:69" ht="18" customHeight="1" x14ac:dyDescent="0.15">
      <c r="A49" s="209">
        <f t="shared" si="3"/>
        <v>0</v>
      </c>
      <c r="B49" s="147"/>
      <c r="C49" s="404">
        <f t="shared" si="1"/>
        <v>39</v>
      </c>
      <c r="D49" s="5"/>
      <c r="E49" s="8"/>
      <c r="F49" s="4"/>
      <c r="G49" s="9"/>
      <c r="H49" s="10"/>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2"/>
      <c r="AK49" s="3"/>
      <c r="AL49" s="13"/>
      <c r="AM49" s="14"/>
      <c r="AN49" s="3"/>
      <c r="AO49" s="13"/>
      <c r="AP49" s="14"/>
      <c r="AQ49" s="3"/>
      <c r="AR49" s="13"/>
      <c r="AS49" s="14"/>
      <c r="AT49" s="3"/>
      <c r="AU49" s="13"/>
      <c r="AV49" s="14"/>
      <c r="AW49" s="3"/>
      <c r="AX49" s="13"/>
      <c r="AY49" s="14"/>
      <c r="AZ49" s="3"/>
      <c r="BA49" s="13"/>
      <c r="BB49" s="14"/>
      <c r="BC49" s="3"/>
      <c r="BD49" s="13"/>
      <c r="BE49" s="14"/>
      <c r="BF49" s="3"/>
      <c r="BG49" s="13"/>
      <c r="BH49" s="14"/>
      <c r="BI49" s="3"/>
      <c r="BJ49" s="13"/>
      <c r="BK49" s="14"/>
      <c r="BL49" s="3"/>
      <c r="BM49" s="13"/>
      <c r="BN49" s="14"/>
      <c r="BO49" s="5"/>
      <c r="BQ49" s="148">
        <f t="shared" si="2"/>
        <v>0</v>
      </c>
    </row>
    <row r="50" spans="1:69" ht="18" customHeight="1" x14ac:dyDescent="0.15">
      <c r="A50" s="209">
        <f t="shared" si="3"/>
        <v>0</v>
      </c>
      <c r="B50" s="147"/>
      <c r="C50" s="404">
        <f t="shared" si="1"/>
        <v>40</v>
      </c>
      <c r="D50" s="5"/>
      <c r="E50" s="8"/>
      <c r="F50" s="4"/>
      <c r="G50" s="9"/>
      <c r="H50" s="10"/>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2"/>
      <c r="AK50" s="3"/>
      <c r="AL50" s="13"/>
      <c r="AM50" s="14"/>
      <c r="AN50" s="3"/>
      <c r="AO50" s="13"/>
      <c r="AP50" s="14"/>
      <c r="AQ50" s="3"/>
      <c r="AR50" s="13"/>
      <c r="AS50" s="14"/>
      <c r="AT50" s="3"/>
      <c r="AU50" s="13"/>
      <c r="AV50" s="14"/>
      <c r="AW50" s="3"/>
      <c r="AX50" s="13"/>
      <c r="AY50" s="14"/>
      <c r="AZ50" s="3"/>
      <c r="BA50" s="13"/>
      <c r="BB50" s="14"/>
      <c r="BC50" s="3"/>
      <c r="BD50" s="13"/>
      <c r="BE50" s="14"/>
      <c r="BF50" s="3"/>
      <c r="BG50" s="13"/>
      <c r="BH50" s="14"/>
      <c r="BI50" s="3"/>
      <c r="BJ50" s="13"/>
      <c r="BK50" s="14"/>
      <c r="BL50" s="3"/>
      <c r="BM50" s="13"/>
      <c r="BN50" s="14"/>
      <c r="BO50" s="5"/>
      <c r="BQ50" s="148">
        <f t="shared" si="2"/>
        <v>0</v>
      </c>
    </row>
    <row r="51" spans="1:69" ht="18" customHeight="1" x14ac:dyDescent="0.15">
      <c r="A51" s="209">
        <f t="shared" si="3"/>
        <v>0</v>
      </c>
      <c r="B51" s="147"/>
      <c r="C51" s="404">
        <f t="shared" si="1"/>
        <v>41</v>
      </c>
      <c r="D51" s="5"/>
      <c r="E51" s="8"/>
      <c r="F51" s="4"/>
      <c r="G51" s="9"/>
      <c r="H51" s="10"/>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2"/>
      <c r="AK51" s="3"/>
      <c r="AL51" s="13"/>
      <c r="AM51" s="14"/>
      <c r="AN51" s="3"/>
      <c r="AO51" s="13"/>
      <c r="AP51" s="14"/>
      <c r="AQ51" s="3"/>
      <c r="AR51" s="13"/>
      <c r="AS51" s="14"/>
      <c r="AT51" s="3"/>
      <c r="AU51" s="13"/>
      <c r="AV51" s="14"/>
      <c r="AW51" s="3"/>
      <c r="AX51" s="13"/>
      <c r="AY51" s="14"/>
      <c r="AZ51" s="3"/>
      <c r="BA51" s="13"/>
      <c r="BB51" s="14"/>
      <c r="BC51" s="3"/>
      <c r="BD51" s="13"/>
      <c r="BE51" s="14"/>
      <c r="BF51" s="3"/>
      <c r="BG51" s="13"/>
      <c r="BH51" s="14"/>
      <c r="BI51" s="3"/>
      <c r="BJ51" s="13"/>
      <c r="BK51" s="14"/>
      <c r="BL51" s="3"/>
      <c r="BM51" s="13"/>
      <c r="BN51" s="14"/>
      <c r="BO51" s="5"/>
      <c r="BQ51" s="148">
        <f t="shared" si="2"/>
        <v>0</v>
      </c>
    </row>
    <row r="52" spans="1:69" ht="18" customHeight="1" x14ac:dyDescent="0.15">
      <c r="A52" s="209">
        <f t="shared" si="3"/>
        <v>0</v>
      </c>
      <c r="B52" s="147"/>
      <c r="C52" s="404">
        <f t="shared" si="1"/>
        <v>42</v>
      </c>
      <c r="D52" s="5"/>
      <c r="E52" s="8"/>
      <c r="F52" s="4"/>
      <c r="G52" s="9"/>
      <c r="H52" s="10"/>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2"/>
      <c r="AK52" s="3"/>
      <c r="AL52" s="13"/>
      <c r="AM52" s="14"/>
      <c r="AN52" s="3"/>
      <c r="AO52" s="13"/>
      <c r="AP52" s="14"/>
      <c r="AQ52" s="3"/>
      <c r="AR52" s="13"/>
      <c r="AS52" s="14"/>
      <c r="AT52" s="3"/>
      <c r="AU52" s="13"/>
      <c r="AV52" s="14"/>
      <c r="AW52" s="3"/>
      <c r="AX52" s="13"/>
      <c r="AY52" s="14"/>
      <c r="AZ52" s="3"/>
      <c r="BA52" s="13"/>
      <c r="BB52" s="14"/>
      <c r="BC52" s="3"/>
      <c r="BD52" s="13"/>
      <c r="BE52" s="14"/>
      <c r="BF52" s="3"/>
      <c r="BG52" s="13"/>
      <c r="BH52" s="14"/>
      <c r="BI52" s="3"/>
      <c r="BJ52" s="13"/>
      <c r="BK52" s="14"/>
      <c r="BL52" s="3"/>
      <c r="BM52" s="13"/>
      <c r="BN52" s="14"/>
      <c r="BO52" s="5"/>
      <c r="BQ52" s="148">
        <f t="shared" si="2"/>
        <v>0</v>
      </c>
    </row>
    <row r="53" spans="1:69" ht="18" customHeight="1" x14ac:dyDescent="0.15">
      <c r="A53" s="209">
        <f t="shared" si="3"/>
        <v>0</v>
      </c>
      <c r="B53" s="147"/>
      <c r="C53" s="404">
        <f t="shared" si="1"/>
        <v>43</v>
      </c>
      <c r="D53" s="5"/>
      <c r="E53" s="8"/>
      <c r="F53" s="4"/>
      <c r="G53" s="9"/>
      <c r="H53" s="10"/>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2"/>
      <c r="AK53" s="3"/>
      <c r="AL53" s="13"/>
      <c r="AM53" s="14"/>
      <c r="AN53" s="3"/>
      <c r="AO53" s="13"/>
      <c r="AP53" s="14"/>
      <c r="AQ53" s="3"/>
      <c r="AR53" s="13"/>
      <c r="AS53" s="14"/>
      <c r="AT53" s="3"/>
      <c r="AU53" s="13"/>
      <c r="AV53" s="14"/>
      <c r="AW53" s="3"/>
      <c r="AX53" s="13"/>
      <c r="AY53" s="14"/>
      <c r="AZ53" s="3"/>
      <c r="BA53" s="13"/>
      <c r="BB53" s="14"/>
      <c r="BC53" s="3"/>
      <c r="BD53" s="13"/>
      <c r="BE53" s="14"/>
      <c r="BF53" s="3"/>
      <c r="BG53" s="13"/>
      <c r="BH53" s="14"/>
      <c r="BI53" s="3"/>
      <c r="BJ53" s="13"/>
      <c r="BK53" s="14"/>
      <c r="BL53" s="3"/>
      <c r="BM53" s="13"/>
      <c r="BN53" s="14"/>
      <c r="BO53" s="5"/>
      <c r="BQ53" s="148">
        <f t="shared" si="2"/>
        <v>0</v>
      </c>
    </row>
    <row r="54" spans="1:69" ht="18" customHeight="1" x14ac:dyDescent="0.15">
      <c r="A54" s="209">
        <f t="shared" si="3"/>
        <v>0</v>
      </c>
      <c r="B54" s="147"/>
      <c r="C54" s="404">
        <f t="shared" si="1"/>
        <v>44</v>
      </c>
      <c r="D54" s="5"/>
      <c r="E54" s="8"/>
      <c r="F54" s="4"/>
      <c r="G54" s="9"/>
      <c r="H54" s="10"/>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2"/>
      <c r="AK54" s="3"/>
      <c r="AL54" s="13"/>
      <c r="AM54" s="14"/>
      <c r="AN54" s="3"/>
      <c r="AO54" s="13"/>
      <c r="AP54" s="14"/>
      <c r="AQ54" s="3"/>
      <c r="AR54" s="13"/>
      <c r="AS54" s="14"/>
      <c r="AT54" s="3"/>
      <c r="AU54" s="13"/>
      <c r="AV54" s="14"/>
      <c r="AW54" s="3"/>
      <c r="AX54" s="13"/>
      <c r="AY54" s="14"/>
      <c r="AZ54" s="3"/>
      <c r="BA54" s="13"/>
      <c r="BB54" s="14"/>
      <c r="BC54" s="3"/>
      <c r="BD54" s="13"/>
      <c r="BE54" s="14"/>
      <c r="BF54" s="3"/>
      <c r="BG54" s="13"/>
      <c r="BH54" s="14"/>
      <c r="BI54" s="3"/>
      <c r="BJ54" s="13"/>
      <c r="BK54" s="14"/>
      <c r="BL54" s="3"/>
      <c r="BM54" s="13"/>
      <c r="BN54" s="14"/>
      <c r="BO54" s="5"/>
      <c r="BQ54" s="148">
        <f t="shared" si="2"/>
        <v>0</v>
      </c>
    </row>
    <row r="55" spans="1:69" ht="18" customHeight="1" x14ac:dyDescent="0.15">
      <c r="A55" s="209">
        <f t="shared" si="3"/>
        <v>0</v>
      </c>
      <c r="B55" s="147"/>
      <c r="C55" s="404">
        <f t="shared" si="1"/>
        <v>45</v>
      </c>
      <c r="D55" s="5"/>
      <c r="E55" s="8"/>
      <c r="F55" s="4"/>
      <c r="G55" s="9"/>
      <c r="H55" s="10"/>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2"/>
      <c r="AK55" s="3"/>
      <c r="AL55" s="13"/>
      <c r="AM55" s="14"/>
      <c r="AN55" s="3"/>
      <c r="AO55" s="13"/>
      <c r="AP55" s="14"/>
      <c r="AQ55" s="3"/>
      <c r="AR55" s="13"/>
      <c r="AS55" s="14"/>
      <c r="AT55" s="3"/>
      <c r="AU55" s="13"/>
      <c r="AV55" s="14"/>
      <c r="AW55" s="3"/>
      <c r="AX55" s="13"/>
      <c r="AY55" s="14"/>
      <c r="AZ55" s="3"/>
      <c r="BA55" s="13"/>
      <c r="BB55" s="14"/>
      <c r="BC55" s="3"/>
      <c r="BD55" s="13"/>
      <c r="BE55" s="14"/>
      <c r="BF55" s="3"/>
      <c r="BG55" s="13"/>
      <c r="BH55" s="14"/>
      <c r="BI55" s="3"/>
      <c r="BJ55" s="13"/>
      <c r="BK55" s="14"/>
      <c r="BL55" s="3"/>
      <c r="BM55" s="13"/>
      <c r="BN55" s="14"/>
      <c r="BO55" s="5"/>
      <c r="BQ55" s="148">
        <f t="shared" si="2"/>
        <v>0</v>
      </c>
    </row>
    <row r="56" spans="1:69" ht="18" customHeight="1" x14ac:dyDescent="0.15">
      <c r="A56" s="209">
        <f t="shared" si="3"/>
        <v>0</v>
      </c>
      <c r="B56" s="147"/>
      <c r="C56" s="404">
        <f t="shared" si="1"/>
        <v>46</v>
      </c>
      <c r="D56" s="5"/>
      <c r="E56" s="8"/>
      <c r="F56" s="4"/>
      <c r="G56" s="9"/>
      <c r="H56" s="10"/>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2"/>
      <c r="AK56" s="3"/>
      <c r="AL56" s="13"/>
      <c r="AM56" s="14"/>
      <c r="AN56" s="3"/>
      <c r="AO56" s="13"/>
      <c r="AP56" s="14"/>
      <c r="AQ56" s="3"/>
      <c r="AR56" s="13"/>
      <c r="AS56" s="14"/>
      <c r="AT56" s="3"/>
      <c r="AU56" s="13"/>
      <c r="AV56" s="14"/>
      <c r="AW56" s="3"/>
      <c r="AX56" s="13"/>
      <c r="AY56" s="14"/>
      <c r="AZ56" s="3"/>
      <c r="BA56" s="13"/>
      <c r="BB56" s="14"/>
      <c r="BC56" s="3"/>
      <c r="BD56" s="13"/>
      <c r="BE56" s="14"/>
      <c r="BF56" s="3"/>
      <c r="BG56" s="13"/>
      <c r="BH56" s="14"/>
      <c r="BI56" s="3"/>
      <c r="BJ56" s="13"/>
      <c r="BK56" s="14"/>
      <c r="BL56" s="3"/>
      <c r="BM56" s="13"/>
      <c r="BN56" s="14"/>
      <c r="BO56" s="5"/>
      <c r="BQ56" s="148">
        <f t="shared" si="2"/>
        <v>0</v>
      </c>
    </row>
    <row r="57" spans="1:69" ht="18" customHeight="1" x14ac:dyDescent="0.15">
      <c r="A57" s="209">
        <f t="shared" si="3"/>
        <v>0</v>
      </c>
      <c r="B57" s="147"/>
      <c r="C57" s="404">
        <f t="shared" si="1"/>
        <v>47</v>
      </c>
      <c r="D57" s="5"/>
      <c r="E57" s="8"/>
      <c r="F57" s="4"/>
      <c r="G57" s="9"/>
      <c r="H57" s="10"/>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2"/>
      <c r="AK57" s="3"/>
      <c r="AL57" s="13"/>
      <c r="AM57" s="14"/>
      <c r="AN57" s="3"/>
      <c r="AO57" s="13"/>
      <c r="AP57" s="14"/>
      <c r="AQ57" s="3"/>
      <c r="AR57" s="13"/>
      <c r="AS57" s="14"/>
      <c r="AT57" s="3"/>
      <c r="AU57" s="13"/>
      <c r="AV57" s="14"/>
      <c r="AW57" s="3"/>
      <c r="AX57" s="13"/>
      <c r="AY57" s="14"/>
      <c r="AZ57" s="3"/>
      <c r="BA57" s="13"/>
      <c r="BB57" s="14"/>
      <c r="BC57" s="3"/>
      <c r="BD57" s="13"/>
      <c r="BE57" s="14"/>
      <c r="BF57" s="3"/>
      <c r="BG57" s="13"/>
      <c r="BH57" s="14"/>
      <c r="BI57" s="3"/>
      <c r="BJ57" s="13"/>
      <c r="BK57" s="14"/>
      <c r="BL57" s="3"/>
      <c r="BM57" s="13"/>
      <c r="BN57" s="14"/>
      <c r="BO57" s="5"/>
      <c r="BQ57" s="148">
        <f t="shared" si="2"/>
        <v>0</v>
      </c>
    </row>
    <row r="58" spans="1:69" ht="18" customHeight="1" x14ac:dyDescent="0.15">
      <c r="A58" s="209">
        <f t="shared" si="3"/>
        <v>0</v>
      </c>
      <c r="B58" s="147"/>
      <c r="C58" s="404">
        <f t="shared" si="1"/>
        <v>48</v>
      </c>
      <c r="D58" s="5"/>
      <c r="E58" s="8"/>
      <c r="F58" s="4"/>
      <c r="G58" s="9"/>
      <c r="H58" s="10"/>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2"/>
      <c r="AK58" s="3"/>
      <c r="AL58" s="13"/>
      <c r="AM58" s="14"/>
      <c r="AN58" s="3"/>
      <c r="AO58" s="13"/>
      <c r="AP58" s="14"/>
      <c r="AQ58" s="3"/>
      <c r="AR58" s="13"/>
      <c r="AS58" s="14"/>
      <c r="AT58" s="3"/>
      <c r="AU58" s="13"/>
      <c r="AV58" s="14"/>
      <c r="AW58" s="3"/>
      <c r="AX58" s="13"/>
      <c r="AY58" s="14"/>
      <c r="AZ58" s="3"/>
      <c r="BA58" s="13"/>
      <c r="BB58" s="14"/>
      <c r="BC58" s="3"/>
      <c r="BD58" s="13"/>
      <c r="BE58" s="14"/>
      <c r="BF58" s="3"/>
      <c r="BG58" s="13"/>
      <c r="BH58" s="14"/>
      <c r="BI58" s="3"/>
      <c r="BJ58" s="13"/>
      <c r="BK58" s="14"/>
      <c r="BL58" s="3"/>
      <c r="BM58" s="13"/>
      <c r="BN58" s="14"/>
      <c r="BO58" s="5"/>
      <c r="BQ58" s="148">
        <f t="shared" si="2"/>
        <v>0</v>
      </c>
    </row>
    <row r="59" spans="1:69" ht="18" customHeight="1" x14ac:dyDescent="0.15">
      <c r="A59" s="209">
        <f t="shared" si="3"/>
        <v>0</v>
      </c>
      <c r="B59" s="147"/>
      <c r="C59" s="404">
        <f t="shared" si="1"/>
        <v>49</v>
      </c>
      <c r="D59" s="5"/>
      <c r="E59" s="8"/>
      <c r="F59" s="4"/>
      <c r="G59" s="9"/>
      <c r="H59" s="10"/>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2"/>
      <c r="AK59" s="3"/>
      <c r="AL59" s="13"/>
      <c r="AM59" s="14"/>
      <c r="AN59" s="3"/>
      <c r="AO59" s="13"/>
      <c r="AP59" s="14"/>
      <c r="AQ59" s="3"/>
      <c r="AR59" s="13"/>
      <c r="AS59" s="14"/>
      <c r="AT59" s="3"/>
      <c r="AU59" s="13"/>
      <c r="AV59" s="14"/>
      <c r="AW59" s="3"/>
      <c r="AX59" s="13"/>
      <c r="AY59" s="14"/>
      <c r="AZ59" s="3"/>
      <c r="BA59" s="13"/>
      <c r="BB59" s="14"/>
      <c r="BC59" s="3"/>
      <c r="BD59" s="13"/>
      <c r="BE59" s="14"/>
      <c r="BF59" s="3"/>
      <c r="BG59" s="13"/>
      <c r="BH59" s="14"/>
      <c r="BI59" s="3"/>
      <c r="BJ59" s="13"/>
      <c r="BK59" s="14"/>
      <c r="BL59" s="3"/>
      <c r="BM59" s="13"/>
      <c r="BN59" s="14"/>
      <c r="BO59" s="5"/>
      <c r="BQ59" s="148">
        <f t="shared" si="2"/>
        <v>0</v>
      </c>
    </row>
    <row r="60" spans="1:69" ht="18" customHeight="1" x14ac:dyDescent="0.15">
      <c r="A60" s="209">
        <f t="shared" si="3"/>
        <v>0</v>
      </c>
      <c r="B60" s="147"/>
      <c r="C60" s="404">
        <f t="shared" si="1"/>
        <v>50</v>
      </c>
      <c r="D60" s="5"/>
      <c r="E60" s="8"/>
      <c r="F60" s="4"/>
      <c r="G60" s="9"/>
      <c r="H60" s="10"/>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2"/>
      <c r="AK60" s="3"/>
      <c r="AL60" s="13"/>
      <c r="AM60" s="14"/>
      <c r="AN60" s="3"/>
      <c r="AO60" s="13"/>
      <c r="AP60" s="14"/>
      <c r="AQ60" s="3"/>
      <c r="AR60" s="13"/>
      <c r="AS60" s="14"/>
      <c r="AT60" s="3"/>
      <c r="AU60" s="13"/>
      <c r="AV60" s="14"/>
      <c r="AW60" s="3"/>
      <c r="AX60" s="13"/>
      <c r="AY60" s="14"/>
      <c r="AZ60" s="3"/>
      <c r="BA60" s="13"/>
      <c r="BB60" s="14"/>
      <c r="BC60" s="3"/>
      <c r="BD60" s="13"/>
      <c r="BE60" s="14"/>
      <c r="BF60" s="3"/>
      <c r="BG60" s="13"/>
      <c r="BH60" s="14"/>
      <c r="BI60" s="3"/>
      <c r="BJ60" s="13"/>
      <c r="BK60" s="14"/>
      <c r="BL60" s="3"/>
      <c r="BM60" s="13"/>
      <c r="BN60" s="14"/>
      <c r="BO60" s="5"/>
      <c r="BQ60" s="148">
        <f t="shared" si="2"/>
        <v>0</v>
      </c>
    </row>
    <row r="61" spans="1:69" ht="18" customHeight="1" x14ac:dyDescent="0.15">
      <c r="A61" s="209">
        <f t="shared" si="3"/>
        <v>0</v>
      </c>
      <c r="B61" s="147"/>
      <c r="C61" s="404">
        <f t="shared" si="1"/>
        <v>51</v>
      </c>
      <c r="D61" s="5"/>
      <c r="E61" s="8"/>
      <c r="F61" s="4"/>
      <c r="G61" s="9"/>
      <c r="H61" s="10"/>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2"/>
      <c r="AK61" s="3"/>
      <c r="AL61" s="13"/>
      <c r="AM61" s="14"/>
      <c r="AN61" s="3"/>
      <c r="AO61" s="13"/>
      <c r="AP61" s="14"/>
      <c r="AQ61" s="3"/>
      <c r="AR61" s="13"/>
      <c r="AS61" s="14"/>
      <c r="AT61" s="3"/>
      <c r="AU61" s="13"/>
      <c r="AV61" s="14"/>
      <c r="AW61" s="3"/>
      <c r="AX61" s="13"/>
      <c r="AY61" s="14"/>
      <c r="AZ61" s="3"/>
      <c r="BA61" s="13"/>
      <c r="BB61" s="14"/>
      <c r="BC61" s="3"/>
      <c r="BD61" s="13"/>
      <c r="BE61" s="14"/>
      <c r="BF61" s="3"/>
      <c r="BG61" s="13"/>
      <c r="BH61" s="14"/>
      <c r="BI61" s="3"/>
      <c r="BJ61" s="13"/>
      <c r="BK61" s="14"/>
      <c r="BL61" s="3"/>
      <c r="BM61" s="13"/>
      <c r="BN61" s="14"/>
      <c r="BO61" s="5"/>
      <c r="BQ61" s="148">
        <f t="shared" si="2"/>
        <v>0</v>
      </c>
    </row>
    <row r="62" spans="1:69" ht="18" customHeight="1" x14ac:dyDescent="0.15">
      <c r="A62" s="209">
        <f t="shared" si="3"/>
        <v>0</v>
      </c>
      <c r="B62" s="147"/>
      <c r="C62" s="404">
        <f t="shared" si="1"/>
        <v>52</v>
      </c>
      <c r="D62" s="5"/>
      <c r="E62" s="8"/>
      <c r="F62" s="4"/>
      <c r="G62" s="9"/>
      <c r="H62" s="10"/>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2"/>
      <c r="AK62" s="3"/>
      <c r="AL62" s="13"/>
      <c r="AM62" s="14"/>
      <c r="AN62" s="3"/>
      <c r="AO62" s="13"/>
      <c r="AP62" s="14"/>
      <c r="AQ62" s="3"/>
      <c r="AR62" s="13"/>
      <c r="AS62" s="14"/>
      <c r="AT62" s="3"/>
      <c r="AU62" s="13"/>
      <c r="AV62" s="14"/>
      <c r="AW62" s="3"/>
      <c r="AX62" s="13"/>
      <c r="AY62" s="14"/>
      <c r="AZ62" s="3"/>
      <c r="BA62" s="13"/>
      <c r="BB62" s="14"/>
      <c r="BC62" s="3"/>
      <c r="BD62" s="13"/>
      <c r="BE62" s="14"/>
      <c r="BF62" s="3"/>
      <c r="BG62" s="13"/>
      <c r="BH62" s="14"/>
      <c r="BI62" s="3"/>
      <c r="BJ62" s="13"/>
      <c r="BK62" s="14"/>
      <c r="BL62" s="3"/>
      <c r="BM62" s="13"/>
      <c r="BN62" s="14"/>
      <c r="BO62" s="5"/>
      <c r="BQ62" s="148">
        <f t="shared" si="2"/>
        <v>0</v>
      </c>
    </row>
    <row r="63" spans="1:69" ht="18" customHeight="1" x14ac:dyDescent="0.15">
      <c r="A63" s="209">
        <f t="shared" si="3"/>
        <v>0</v>
      </c>
      <c r="B63" s="147"/>
      <c r="C63" s="404">
        <f t="shared" si="1"/>
        <v>53</v>
      </c>
      <c r="D63" s="5"/>
      <c r="E63" s="8"/>
      <c r="F63" s="4"/>
      <c r="G63" s="9"/>
      <c r="H63" s="10"/>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2"/>
      <c r="AK63" s="3"/>
      <c r="AL63" s="13"/>
      <c r="AM63" s="14"/>
      <c r="AN63" s="3"/>
      <c r="AO63" s="13"/>
      <c r="AP63" s="14"/>
      <c r="AQ63" s="3"/>
      <c r="AR63" s="13"/>
      <c r="AS63" s="14"/>
      <c r="AT63" s="3"/>
      <c r="AU63" s="13"/>
      <c r="AV63" s="14"/>
      <c r="AW63" s="3"/>
      <c r="AX63" s="13"/>
      <c r="AY63" s="14"/>
      <c r="AZ63" s="3"/>
      <c r="BA63" s="13"/>
      <c r="BB63" s="14"/>
      <c r="BC63" s="3"/>
      <c r="BD63" s="13"/>
      <c r="BE63" s="14"/>
      <c r="BF63" s="3"/>
      <c r="BG63" s="13"/>
      <c r="BH63" s="14"/>
      <c r="BI63" s="3"/>
      <c r="BJ63" s="13"/>
      <c r="BK63" s="14"/>
      <c r="BL63" s="3"/>
      <c r="BM63" s="13"/>
      <c r="BN63" s="14"/>
      <c r="BO63" s="5"/>
      <c r="BQ63" s="148">
        <f t="shared" si="2"/>
        <v>0</v>
      </c>
    </row>
    <row r="64" spans="1:69" ht="18" customHeight="1" x14ac:dyDescent="0.15">
      <c r="A64" s="209">
        <f t="shared" si="3"/>
        <v>0</v>
      </c>
      <c r="B64" s="147"/>
      <c r="C64" s="404">
        <f t="shared" si="1"/>
        <v>54</v>
      </c>
      <c r="D64" s="5"/>
      <c r="E64" s="8"/>
      <c r="F64" s="4"/>
      <c r="G64" s="9"/>
      <c r="H64" s="10"/>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2"/>
      <c r="AK64" s="3"/>
      <c r="AL64" s="13"/>
      <c r="AM64" s="14"/>
      <c r="AN64" s="3"/>
      <c r="AO64" s="13"/>
      <c r="AP64" s="14"/>
      <c r="AQ64" s="3"/>
      <c r="AR64" s="13"/>
      <c r="AS64" s="14"/>
      <c r="AT64" s="3"/>
      <c r="AU64" s="13"/>
      <c r="AV64" s="14"/>
      <c r="AW64" s="3"/>
      <c r="AX64" s="13"/>
      <c r="AY64" s="14"/>
      <c r="AZ64" s="3"/>
      <c r="BA64" s="13"/>
      <c r="BB64" s="14"/>
      <c r="BC64" s="3"/>
      <c r="BD64" s="13"/>
      <c r="BE64" s="14"/>
      <c r="BF64" s="3"/>
      <c r="BG64" s="13"/>
      <c r="BH64" s="14"/>
      <c r="BI64" s="3"/>
      <c r="BJ64" s="13"/>
      <c r="BK64" s="14"/>
      <c r="BL64" s="3"/>
      <c r="BM64" s="13"/>
      <c r="BN64" s="14"/>
      <c r="BO64" s="5"/>
      <c r="BQ64" s="148">
        <f t="shared" si="2"/>
        <v>0</v>
      </c>
    </row>
    <row r="65" spans="1:69" ht="18" customHeight="1" x14ac:dyDescent="0.15">
      <c r="A65" s="209">
        <f t="shared" si="3"/>
        <v>0</v>
      </c>
      <c r="B65" s="147"/>
      <c r="C65" s="404">
        <f t="shared" si="1"/>
        <v>55</v>
      </c>
      <c r="D65" s="5"/>
      <c r="E65" s="8"/>
      <c r="F65" s="4"/>
      <c r="G65" s="9"/>
      <c r="H65" s="10"/>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2"/>
      <c r="AK65" s="3"/>
      <c r="AL65" s="13"/>
      <c r="AM65" s="14"/>
      <c r="AN65" s="3"/>
      <c r="AO65" s="13"/>
      <c r="AP65" s="14"/>
      <c r="AQ65" s="3"/>
      <c r="AR65" s="13"/>
      <c r="AS65" s="14"/>
      <c r="AT65" s="3"/>
      <c r="AU65" s="13"/>
      <c r="AV65" s="14"/>
      <c r="AW65" s="3"/>
      <c r="AX65" s="13"/>
      <c r="AY65" s="14"/>
      <c r="AZ65" s="3"/>
      <c r="BA65" s="13"/>
      <c r="BB65" s="14"/>
      <c r="BC65" s="3"/>
      <c r="BD65" s="13"/>
      <c r="BE65" s="14"/>
      <c r="BF65" s="3"/>
      <c r="BG65" s="13"/>
      <c r="BH65" s="14"/>
      <c r="BI65" s="3"/>
      <c r="BJ65" s="13"/>
      <c r="BK65" s="14"/>
      <c r="BL65" s="3"/>
      <c r="BM65" s="13"/>
      <c r="BN65" s="14"/>
      <c r="BO65" s="5"/>
      <c r="BQ65" s="148">
        <f t="shared" si="2"/>
        <v>0</v>
      </c>
    </row>
    <row r="66" spans="1:69" ht="18" customHeight="1" x14ac:dyDescent="0.15">
      <c r="A66" s="209">
        <f t="shared" si="3"/>
        <v>0</v>
      </c>
      <c r="B66" s="147"/>
      <c r="C66" s="404">
        <f t="shared" si="1"/>
        <v>56</v>
      </c>
      <c r="D66" s="5"/>
      <c r="E66" s="8"/>
      <c r="F66" s="4"/>
      <c r="G66" s="9"/>
      <c r="H66" s="10"/>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2"/>
      <c r="AK66" s="3"/>
      <c r="AL66" s="13"/>
      <c r="AM66" s="14"/>
      <c r="AN66" s="3"/>
      <c r="AO66" s="13"/>
      <c r="AP66" s="14"/>
      <c r="AQ66" s="3"/>
      <c r="AR66" s="13"/>
      <c r="AS66" s="14"/>
      <c r="AT66" s="3"/>
      <c r="AU66" s="13"/>
      <c r="AV66" s="14"/>
      <c r="AW66" s="3"/>
      <c r="AX66" s="13"/>
      <c r="AY66" s="14"/>
      <c r="AZ66" s="3"/>
      <c r="BA66" s="13"/>
      <c r="BB66" s="14"/>
      <c r="BC66" s="3"/>
      <c r="BD66" s="13"/>
      <c r="BE66" s="14"/>
      <c r="BF66" s="3"/>
      <c r="BG66" s="13"/>
      <c r="BH66" s="14"/>
      <c r="BI66" s="3"/>
      <c r="BJ66" s="13"/>
      <c r="BK66" s="14"/>
      <c r="BL66" s="3"/>
      <c r="BM66" s="13"/>
      <c r="BN66" s="14"/>
      <c r="BO66" s="5"/>
      <c r="BQ66" s="148">
        <f t="shared" si="2"/>
        <v>0</v>
      </c>
    </row>
    <row r="67" spans="1:69" ht="18" customHeight="1" x14ac:dyDescent="0.15">
      <c r="A67" s="209">
        <f t="shared" si="3"/>
        <v>0</v>
      </c>
      <c r="B67" s="147"/>
      <c r="C67" s="404">
        <f t="shared" si="1"/>
        <v>57</v>
      </c>
      <c r="D67" s="5"/>
      <c r="E67" s="8"/>
      <c r="F67" s="4"/>
      <c r="G67" s="9"/>
      <c r="H67" s="10"/>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2"/>
      <c r="AK67" s="3"/>
      <c r="AL67" s="13"/>
      <c r="AM67" s="14"/>
      <c r="AN67" s="3"/>
      <c r="AO67" s="13"/>
      <c r="AP67" s="14"/>
      <c r="AQ67" s="3"/>
      <c r="AR67" s="13"/>
      <c r="AS67" s="14"/>
      <c r="AT67" s="3"/>
      <c r="AU67" s="13"/>
      <c r="AV67" s="14"/>
      <c r="AW67" s="3"/>
      <c r="AX67" s="13"/>
      <c r="AY67" s="14"/>
      <c r="AZ67" s="3"/>
      <c r="BA67" s="13"/>
      <c r="BB67" s="14"/>
      <c r="BC67" s="3"/>
      <c r="BD67" s="13"/>
      <c r="BE67" s="14"/>
      <c r="BF67" s="3"/>
      <c r="BG67" s="13"/>
      <c r="BH67" s="14"/>
      <c r="BI67" s="3"/>
      <c r="BJ67" s="13"/>
      <c r="BK67" s="14"/>
      <c r="BL67" s="3"/>
      <c r="BM67" s="13"/>
      <c r="BN67" s="14"/>
      <c r="BO67" s="5"/>
      <c r="BQ67" s="148">
        <f t="shared" si="2"/>
        <v>0</v>
      </c>
    </row>
    <row r="68" spans="1:69" ht="18" customHeight="1" x14ac:dyDescent="0.15">
      <c r="A68" s="209">
        <f t="shared" si="3"/>
        <v>0</v>
      </c>
      <c r="B68" s="147"/>
      <c r="C68" s="404">
        <f t="shared" si="1"/>
        <v>58</v>
      </c>
      <c r="D68" s="5"/>
      <c r="E68" s="8"/>
      <c r="F68" s="4"/>
      <c r="G68" s="9"/>
      <c r="H68" s="10"/>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2"/>
      <c r="AK68" s="3"/>
      <c r="AL68" s="13"/>
      <c r="AM68" s="14"/>
      <c r="AN68" s="3"/>
      <c r="AO68" s="13"/>
      <c r="AP68" s="14"/>
      <c r="AQ68" s="3"/>
      <c r="AR68" s="13"/>
      <c r="AS68" s="14"/>
      <c r="AT68" s="3"/>
      <c r="AU68" s="13"/>
      <c r="AV68" s="14"/>
      <c r="AW68" s="3"/>
      <c r="AX68" s="13"/>
      <c r="AY68" s="14"/>
      <c r="AZ68" s="3"/>
      <c r="BA68" s="13"/>
      <c r="BB68" s="14"/>
      <c r="BC68" s="3"/>
      <c r="BD68" s="13"/>
      <c r="BE68" s="14"/>
      <c r="BF68" s="3"/>
      <c r="BG68" s="13"/>
      <c r="BH68" s="14"/>
      <c r="BI68" s="3"/>
      <c r="BJ68" s="13"/>
      <c r="BK68" s="14"/>
      <c r="BL68" s="3"/>
      <c r="BM68" s="13"/>
      <c r="BN68" s="14"/>
      <c r="BO68" s="5"/>
      <c r="BQ68" s="148">
        <f t="shared" si="2"/>
        <v>0</v>
      </c>
    </row>
    <row r="69" spans="1:69" ht="18" customHeight="1" x14ac:dyDescent="0.15">
      <c r="A69" s="209">
        <f t="shared" si="3"/>
        <v>0</v>
      </c>
      <c r="B69" s="147"/>
      <c r="C69" s="404">
        <f t="shared" si="1"/>
        <v>59</v>
      </c>
      <c r="D69" s="5"/>
      <c r="E69" s="8"/>
      <c r="F69" s="4"/>
      <c r="G69" s="9"/>
      <c r="H69" s="10"/>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2"/>
      <c r="AK69" s="3"/>
      <c r="AL69" s="13"/>
      <c r="AM69" s="14"/>
      <c r="AN69" s="3"/>
      <c r="AO69" s="13"/>
      <c r="AP69" s="14"/>
      <c r="AQ69" s="3"/>
      <c r="AR69" s="13"/>
      <c r="AS69" s="14"/>
      <c r="AT69" s="3"/>
      <c r="AU69" s="13"/>
      <c r="AV69" s="14"/>
      <c r="AW69" s="3"/>
      <c r="AX69" s="13"/>
      <c r="AY69" s="14"/>
      <c r="AZ69" s="3"/>
      <c r="BA69" s="13"/>
      <c r="BB69" s="14"/>
      <c r="BC69" s="3"/>
      <c r="BD69" s="13"/>
      <c r="BE69" s="14"/>
      <c r="BF69" s="3"/>
      <c r="BG69" s="13"/>
      <c r="BH69" s="14"/>
      <c r="BI69" s="3"/>
      <c r="BJ69" s="13"/>
      <c r="BK69" s="14"/>
      <c r="BL69" s="3"/>
      <c r="BM69" s="13"/>
      <c r="BN69" s="14"/>
      <c r="BO69" s="5"/>
      <c r="BQ69" s="148">
        <f t="shared" si="2"/>
        <v>0</v>
      </c>
    </row>
    <row r="70" spans="1:69" ht="18" customHeight="1" x14ac:dyDescent="0.15">
      <c r="A70" s="209">
        <f t="shared" si="3"/>
        <v>0</v>
      </c>
      <c r="B70" s="147"/>
      <c r="C70" s="404">
        <f t="shared" si="1"/>
        <v>60</v>
      </c>
      <c r="D70" s="5"/>
      <c r="E70" s="8"/>
      <c r="F70" s="4"/>
      <c r="G70" s="9"/>
      <c r="H70" s="10"/>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2"/>
      <c r="AK70" s="3"/>
      <c r="AL70" s="13"/>
      <c r="AM70" s="14"/>
      <c r="AN70" s="3"/>
      <c r="AO70" s="13"/>
      <c r="AP70" s="14"/>
      <c r="AQ70" s="3"/>
      <c r="AR70" s="13"/>
      <c r="AS70" s="14"/>
      <c r="AT70" s="3"/>
      <c r="AU70" s="13"/>
      <c r="AV70" s="14"/>
      <c r="AW70" s="3"/>
      <c r="AX70" s="13"/>
      <c r="AY70" s="14"/>
      <c r="AZ70" s="3"/>
      <c r="BA70" s="13"/>
      <c r="BB70" s="14"/>
      <c r="BC70" s="3"/>
      <c r="BD70" s="13"/>
      <c r="BE70" s="14"/>
      <c r="BF70" s="3"/>
      <c r="BG70" s="13"/>
      <c r="BH70" s="14"/>
      <c r="BI70" s="3"/>
      <c r="BJ70" s="13"/>
      <c r="BK70" s="14"/>
      <c r="BL70" s="3"/>
      <c r="BM70" s="13"/>
      <c r="BN70" s="14"/>
      <c r="BO70" s="5"/>
      <c r="BQ70" s="148">
        <f t="shared" si="2"/>
        <v>0</v>
      </c>
    </row>
    <row r="71" spans="1:69" ht="18" customHeight="1" x14ac:dyDescent="0.15">
      <c r="A71" s="209">
        <f t="shared" si="3"/>
        <v>0</v>
      </c>
      <c r="B71" s="147"/>
      <c r="C71" s="404">
        <f t="shared" si="1"/>
        <v>61</v>
      </c>
      <c r="D71" s="5"/>
      <c r="E71" s="8"/>
      <c r="F71" s="4"/>
      <c r="G71" s="9"/>
      <c r="H71" s="10"/>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2"/>
      <c r="AK71" s="3"/>
      <c r="AL71" s="13"/>
      <c r="AM71" s="14"/>
      <c r="AN71" s="3"/>
      <c r="AO71" s="13"/>
      <c r="AP71" s="14"/>
      <c r="AQ71" s="3"/>
      <c r="AR71" s="13"/>
      <c r="AS71" s="14"/>
      <c r="AT71" s="3"/>
      <c r="AU71" s="13"/>
      <c r="AV71" s="14"/>
      <c r="AW71" s="3"/>
      <c r="AX71" s="13"/>
      <c r="AY71" s="14"/>
      <c r="AZ71" s="3"/>
      <c r="BA71" s="13"/>
      <c r="BB71" s="14"/>
      <c r="BC71" s="3"/>
      <c r="BD71" s="13"/>
      <c r="BE71" s="14"/>
      <c r="BF71" s="3"/>
      <c r="BG71" s="13"/>
      <c r="BH71" s="14"/>
      <c r="BI71" s="3"/>
      <c r="BJ71" s="13"/>
      <c r="BK71" s="14"/>
      <c r="BL71" s="3"/>
      <c r="BM71" s="13"/>
      <c r="BN71" s="14"/>
      <c r="BO71" s="5"/>
      <c r="BQ71" s="148">
        <f t="shared" si="2"/>
        <v>0</v>
      </c>
    </row>
    <row r="72" spans="1:69" ht="18" customHeight="1" x14ac:dyDescent="0.15">
      <c r="A72" s="209">
        <f t="shared" si="3"/>
        <v>0</v>
      </c>
      <c r="B72" s="147"/>
      <c r="C72" s="404">
        <f t="shared" si="1"/>
        <v>62</v>
      </c>
      <c r="D72" s="5"/>
      <c r="E72" s="8"/>
      <c r="F72" s="4"/>
      <c r="G72" s="9"/>
      <c r="H72" s="10"/>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2"/>
      <c r="AK72" s="3"/>
      <c r="AL72" s="13"/>
      <c r="AM72" s="14"/>
      <c r="AN72" s="3"/>
      <c r="AO72" s="13"/>
      <c r="AP72" s="14"/>
      <c r="AQ72" s="3"/>
      <c r="AR72" s="13"/>
      <c r="AS72" s="14"/>
      <c r="AT72" s="3"/>
      <c r="AU72" s="13"/>
      <c r="AV72" s="14"/>
      <c r="AW72" s="3"/>
      <c r="AX72" s="13"/>
      <c r="AY72" s="14"/>
      <c r="AZ72" s="3"/>
      <c r="BA72" s="13"/>
      <c r="BB72" s="14"/>
      <c r="BC72" s="3"/>
      <c r="BD72" s="13"/>
      <c r="BE72" s="14"/>
      <c r="BF72" s="3"/>
      <c r="BG72" s="13"/>
      <c r="BH72" s="14"/>
      <c r="BI72" s="3"/>
      <c r="BJ72" s="13"/>
      <c r="BK72" s="14"/>
      <c r="BL72" s="3"/>
      <c r="BM72" s="13"/>
      <c r="BN72" s="14"/>
      <c r="BO72" s="5"/>
      <c r="BQ72" s="148">
        <f t="shared" si="2"/>
        <v>0</v>
      </c>
    </row>
    <row r="73" spans="1:69" ht="18" customHeight="1" x14ac:dyDescent="0.15">
      <c r="A73" s="209">
        <f t="shared" si="3"/>
        <v>0</v>
      </c>
      <c r="B73" s="147"/>
      <c r="C73" s="404">
        <f t="shared" si="1"/>
        <v>63</v>
      </c>
      <c r="D73" s="5"/>
      <c r="E73" s="8"/>
      <c r="F73" s="4"/>
      <c r="G73" s="9"/>
      <c r="H73" s="10"/>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2"/>
      <c r="AK73" s="3"/>
      <c r="AL73" s="13"/>
      <c r="AM73" s="14"/>
      <c r="AN73" s="3"/>
      <c r="AO73" s="13"/>
      <c r="AP73" s="14"/>
      <c r="AQ73" s="3"/>
      <c r="AR73" s="13"/>
      <c r="AS73" s="14"/>
      <c r="AT73" s="3"/>
      <c r="AU73" s="13"/>
      <c r="AV73" s="14"/>
      <c r="AW73" s="3"/>
      <c r="AX73" s="13"/>
      <c r="AY73" s="14"/>
      <c r="AZ73" s="3"/>
      <c r="BA73" s="13"/>
      <c r="BB73" s="14"/>
      <c r="BC73" s="3"/>
      <c r="BD73" s="13"/>
      <c r="BE73" s="14"/>
      <c r="BF73" s="3"/>
      <c r="BG73" s="13"/>
      <c r="BH73" s="14"/>
      <c r="BI73" s="3"/>
      <c r="BJ73" s="13"/>
      <c r="BK73" s="14"/>
      <c r="BL73" s="3"/>
      <c r="BM73" s="13"/>
      <c r="BN73" s="14"/>
      <c r="BO73" s="5"/>
      <c r="BQ73" s="148">
        <f t="shared" si="2"/>
        <v>0</v>
      </c>
    </row>
    <row r="74" spans="1:69" ht="18" customHeight="1" x14ac:dyDescent="0.15">
      <c r="A74" s="209">
        <f t="shared" si="3"/>
        <v>0</v>
      </c>
      <c r="B74" s="147"/>
      <c r="C74" s="404">
        <f t="shared" si="1"/>
        <v>64</v>
      </c>
      <c r="D74" s="5"/>
      <c r="E74" s="8"/>
      <c r="F74" s="4"/>
      <c r="G74" s="9"/>
      <c r="H74" s="10"/>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2"/>
      <c r="AK74" s="3"/>
      <c r="AL74" s="13"/>
      <c r="AM74" s="14"/>
      <c r="AN74" s="3"/>
      <c r="AO74" s="13"/>
      <c r="AP74" s="14"/>
      <c r="AQ74" s="3"/>
      <c r="AR74" s="13"/>
      <c r="AS74" s="14"/>
      <c r="AT74" s="3"/>
      <c r="AU74" s="13"/>
      <c r="AV74" s="14"/>
      <c r="AW74" s="3"/>
      <c r="AX74" s="13"/>
      <c r="AY74" s="14"/>
      <c r="AZ74" s="3"/>
      <c r="BA74" s="13"/>
      <c r="BB74" s="14"/>
      <c r="BC74" s="3"/>
      <c r="BD74" s="13"/>
      <c r="BE74" s="14"/>
      <c r="BF74" s="3"/>
      <c r="BG74" s="13"/>
      <c r="BH74" s="14"/>
      <c r="BI74" s="3"/>
      <c r="BJ74" s="13"/>
      <c r="BK74" s="14"/>
      <c r="BL74" s="3"/>
      <c r="BM74" s="13"/>
      <c r="BN74" s="14"/>
      <c r="BO74" s="5"/>
      <c r="BQ74" s="148">
        <f t="shared" si="2"/>
        <v>0</v>
      </c>
    </row>
    <row r="75" spans="1:69" ht="18" customHeight="1" x14ac:dyDescent="0.15">
      <c r="A75" s="209">
        <f t="shared" ref="A75:A110" si="4">IFERROR(IF(AND(OR($C75=1,AND($C75&gt;1,$BQ75&gt;0)), TRIM($D75)=""),1001,0),3)</f>
        <v>0</v>
      </c>
      <c r="B75" s="147"/>
      <c r="C75" s="404">
        <f t="shared" si="1"/>
        <v>65</v>
      </c>
      <c r="D75" s="5"/>
      <c r="E75" s="8"/>
      <c r="F75" s="4"/>
      <c r="G75" s="9"/>
      <c r="H75" s="10"/>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2"/>
      <c r="AK75" s="3"/>
      <c r="AL75" s="13"/>
      <c r="AM75" s="14"/>
      <c r="AN75" s="3"/>
      <c r="AO75" s="13"/>
      <c r="AP75" s="14"/>
      <c r="AQ75" s="3"/>
      <c r="AR75" s="13"/>
      <c r="AS75" s="14"/>
      <c r="AT75" s="3"/>
      <c r="AU75" s="13"/>
      <c r="AV75" s="14"/>
      <c r="AW75" s="3"/>
      <c r="AX75" s="13"/>
      <c r="AY75" s="14"/>
      <c r="AZ75" s="3"/>
      <c r="BA75" s="13"/>
      <c r="BB75" s="14"/>
      <c r="BC75" s="3"/>
      <c r="BD75" s="13"/>
      <c r="BE75" s="14"/>
      <c r="BF75" s="3"/>
      <c r="BG75" s="13"/>
      <c r="BH75" s="14"/>
      <c r="BI75" s="3"/>
      <c r="BJ75" s="13"/>
      <c r="BK75" s="14"/>
      <c r="BL75" s="3"/>
      <c r="BM75" s="13"/>
      <c r="BN75" s="14"/>
      <c r="BO75" s="5"/>
      <c r="BQ75" s="148">
        <f t="shared" si="2"/>
        <v>0</v>
      </c>
    </row>
    <row r="76" spans="1:69" ht="18" customHeight="1" x14ac:dyDescent="0.15">
      <c r="A76" s="209">
        <f t="shared" si="4"/>
        <v>0</v>
      </c>
      <c r="B76" s="147"/>
      <c r="C76" s="404">
        <f t="shared" ref="C76:C110" si="5">C75+1</f>
        <v>66</v>
      </c>
      <c r="D76" s="5"/>
      <c r="E76" s="15"/>
      <c r="F76" s="16"/>
      <c r="G76" s="17"/>
      <c r="H76" s="18"/>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20"/>
      <c r="AK76" s="21"/>
      <c r="AL76" s="22"/>
      <c r="AM76" s="23"/>
      <c r="AN76" s="21"/>
      <c r="AO76" s="22"/>
      <c r="AP76" s="23"/>
      <c r="AQ76" s="21"/>
      <c r="AR76" s="22"/>
      <c r="AS76" s="14"/>
      <c r="AT76" s="3"/>
      <c r="AU76" s="13"/>
      <c r="AV76" s="14"/>
      <c r="AW76" s="3"/>
      <c r="AX76" s="13"/>
      <c r="AY76" s="14"/>
      <c r="AZ76" s="3"/>
      <c r="BA76" s="13"/>
      <c r="BB76" s="14"/>
      <c r="BC76" s="3"/>
      <c r="BD76" s="13"/>
      <c r="BE76" s="14"/>
      <c r="BF76" s="3"/>
      <c r="BG76" s="13"/>
      <c r="BH76" s="14"/>
      <c r="BI76" s="3"/>
      <c r="BJ76" s="13"/>
      <c r="BK76" s="14"/>
      <c r="BL76" s="3"/>
      <c r="BM76" s="13"/>
      <c r="BN76" s="14"/>
      <c r="BO76" s="5"/>
      <c r="BQ76" s="148">
        <f t="shared" ref="BQ76:BQ110" si="6">COUNTA($D76:$BO76)</f>
        <v>0</v>
      </c>
    </row>
    <row r="77" spans="1:69" ht="18" customHeight="1" x14ac:dyDescent="0.15">
      <c r="A77" s="209">
        <f t="shared" si="4"/>
        <v>0</v>
      </c>
      <c r="B77" s="147"/>
      <c r="C77" s="404">
        <f t="shared" si="5"/>
        <v>67</v>
      </c>
      <c r="D77" s="5"/>
      <c r="E77" s="8"/>
      <c r="F77" s="4"/>
      <c r="G77" s="9"/>
      <c r="H77" s="10"/>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2"/>
      <c r="AK77" s="3"/>
      <c r="AL77" s="13"/>
      <c r="AM77" s="14"/>
      <c r="AN77" s="3"/>
      <c r="AO77" s="13"/>
      <c r="AP77" s="14"/>
      <c r="AQ77" s="3"/>
      <c r="AR77" s="13"/>
      <c r="AS77" s="14"/>
      <c r="AT77" s="3"/>
      <c r="AU77" s="13"/>
      <c r="AV77" s="14"/>
      <c r="AW77" s="3"/>
      <c r="AX77" s="13"/>
      <c r="AY77" s="14"/>
      <c r="AZ77" s="3"/>
      <c r="BA77" s="13"/>
      <c r="BB77" s="14"/>
      <c r="BC77" s="3"/>
      <c r="BD77" s="13"/>
      <c r="BE77" s="14"/>
      <c r="BF77" s="3"/>
      <c r="BG77" s="13"/>
      <c r="BH77" s="14"/>
      <c r="BI77" s="3"/>
      <c r="BJ77" s="13"/>
      <c r="BK77" s="14"/>
      <c r="BL77" s="3"/>
      <c r="BM77" s="13"/>
      <c r="BN77" s="14"/>
      <c r="BO77" s="5"/>
      <c r="BQ77" s="148">
        <f t="shared" si="6"/>
        <v>0</v>
      </c>
    </row>
    <row r="78" spans="1:69" ht="18" customHeight="1" x14ac:dyDescent="0.15">
      <c r="A78" s="209">
        <f t="shared" si="4"/>
        <v>0</v>
      </c>
      <c r="B78" s="147"/>
      <c r="C78" s="404">
        <f t="shared" si="5"/>
        <v>68</v>
      </c>
      <c r="D78" s="5"/>
      <c r="E78" s="8"/>
      <c r="F78" s="4"/>
      <c r="G78" s="9"/>
      <c r="H78" s="10"/>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2"/>
      <c r="AK78" s="3"/>
      <c r="AL78" s="13"/>
      <c r="AM78" s="14"/>
      <c r="AN78" s="3"/>
      <c r="AO78" s="13"/>
      <c r="AP78" s="14"/>
      <c r="AQ78" s="3"/>
      <c r="AR78" s="13"/>
      <c r="AS78" s="14"/>
      <c r="AT78" s="3"/>
      <c r="AU78" s="13"/>
      <c r="AV78" s="14"/>
      <c r="AW78" s="3"/>
      <c r="AX78" s="13"/>
      <c r="AY78" s="14"/>
      <c r="AZ78" s="3"/>
      <c r="BA78" s="13"/>
      <c r="BB78" s="14"/>
      <c r="BC78" s="3"/>
      <c r="BD78" s="13"/>
      <c r="BE78" s="14"/>
      <c r="BF78" s="3"/>
      <c r="BG78" s="13"/>
      <c r="BH78" s="14"/>
      <c r="BI78" s="3"/>
      <c r="BJ78" s="13"/>
      <c r="BK78" s="14"/>
      <c r="BL78" s="3"/>
      <c r="BM78" s="13"/>
      <c r="BN78" s="14"/>
      <c r="BO78" s="5"/>
      <c r="BQ78" s="148">
        <f t="shared" si="6"/>
        <v>0</v>
      </c>
    </row>
    <row r="79" spans="1:69" ht="18" customHeight="1" x14ac:dyDescent="0.15">
      <c r="A79" s="209">
        <f t="shared" si="4"/>
        <v>0</v>
      </c>
      <c r="B79" s="147"/>
      <c r="C79" s="404">
        <f t="shared" si="5"/>
        <v>69</v>
      </c>
      <c r="D79" s="5"/>
      <c r="E79" s="8"/>
      <c r="F79" s="4"/>
      <c r="G79" s="9"/>
      <c r="H79" s="10"/>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2"/>
      <c r="AK79" s="3"/>
      <c r="AL79" s="13"/>
      <c r="AM79" s="14"/>
      <c r="AN79" s="3"/>
      <c r="AO79" s="13"/>
      <c r="AP79" s="14"/>
      <c r="AQ79" s="3"/>
      <c r="AR79" s="13"/>
      <c r="AS79" s="14"/>
      <c r="AT79" s="3"/>
      <c r="AU79" s="13"/>
      <c r="AV79" s="14"/>
      <c r="AW79" s="3"/>
      <c r="AX79" s="13"/>
      <c r="AY79" s="14"/>
      <c r="AZ79" s="3"/>
      <c r="BA79" s="13"/>
      <c r="BB79" s="14"/>
      <c r="BC79" s="3"/>
      <c r="BD79" s="13"/>
      <c r="BE79" s="14"/>
      <c r="BF79" s="3"/>
      <c r="BG79" s="13"/>
      <c r="BH79" s="14"/>
      <c r="BI79" s="3"/>
      <c r="BJ79" s="13"/>
      <c r="BK79" s="14"/>
      <c r="BL79" s="3"/>
      <c r="BM79" s="13"/>
      <c r="BN79" s="14"/>
      <c r="BO79" s="5"/>
      <c r="BQ79" s="148">
        <f t="shared" si="6"/>
        <v>0</v>
      </c>
    </row>
    <row r="80" spans="1:69" ht="18" customHeight="1" x14ac:dyDescent="0.15">
      <c r="A80" s="209">
        <f t="shared" si="4"/>
        <v>0</v>
      </c>
      <c r="B80" s="147"/>
      <c r="C80" s="404">
        <f t="shared" si="5"/>
        <v>70</v>
      </c>
      <c r="D80" s="5"/>
      <c r="E80" s="8"/>
      <c r="F80" s="4"/>
      <c r="G80" s="9"/>
      <c r="H80" s="10"/>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2"/>
      <c r="AK80" s="3"/>
      <c r="AL80" s="13"/>
      <c r="AM80" s="14"/>
      <c r="AN80" s="3"/>
      <c r="AO80" s="13"/>
      <c r="AP80" s="14"/>
      <c r="AQ80" s="3"/>
      <c r="AR80" s="13"/>
      <c r="AS80" s="14"/>
      <c r="AT80" s="3"/>
      <c r="AU80" s="13"/>
      <c r="AV80" s="14"/>
      <c r="AW80" s="3"/>
      <c r="AX80" s="13"/>
      <c r="AY80" s="14"/>
      <c r="AZ80" s="3"/>
      <c r="BA80" s="13"/>
      <c r="BB80" s="14"/>
      <c r="BC80" s="3"/>
      <c r="BD80" s="13"/>
      <c r="BE80" s="14"/>
      <c r="BF80" s="3"/>
      <c r="BG80" s="13"/>
      <c r="BH80" s="14"/>
      <c r="BI80" s="3"/>
      <c r="BJ80" s="13"/>
      <c r="BK80" s="14"/>
      <c r="BL80" s="3"/>
      <c r="BM80" s="13"/>
      <c r="BN80" s="14"/>
      <c r="BO80" s="5"/>
      <c r="BQ80" s="148">
        <f t="shared" si="6"/>
        <v>0</v>
      </c>
    </row>
    <row r="81" spans="1:69" ht="18" customHeight="1" x14ac:dyDescent="0.15">
      <c r="A81" s="209">
        <f t="shared" si="4"/>
        <v>0</v>
      </c>
      <c r="B81" s="147"/>
      <c r="C81" s="404">
        <f t="shared" si="5"/>
        <v>71</v>
      </c>
      <c r="D81" s="5"/>
      <c r="E81" s="8"/>
      <c r="F81" s="4"/>
      <c r="G81" s="9"/>
      <c r="H81" s="10"/>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2"/>
      <c r="AK81" s="3"/>
      <c r="AL81" s="13"/>
      <c r="AM81" s="14"/>
      <c r="AN81" s="3"/>
      <c r="AO81" s="13"/>
      <c r="AP81" s="14"/>
      <c r="AQ81" s="3"/>
      <c r="AR81" s="13"/>
      <c r="AS81" s="14"/>
      <c r="AT81" s="3"/>
      <c r="AU81" s="13"/>
      <c r="AV81" s="14"/>
      <c r="AW81" s="3"/>
      <c r="AX81" s="13"/>
      <c r="AY81" s="14"/>
      <c r="AZ81" s="3"/>
      <c r="BA81" s="13"/>
      <c r="BB81" s="14"/>
      <c r="BC81" s="3"/>
      <c r="BD81" s="13"/>
      <c r="BE81" s="14"/>
      <c r="BF81" s="3"/>
      <c r="BG81" s="13"/>
      <c r="BH81" s="14"/>
      <c r="BI81" s="3"/>
      <c r="BJ81" s="13"/>
      <c r="BK81" s="14"/>
      <c r="BL81" s="3"/>
      <c r="BM81" s="13"/>
      <c r="BN81" s="14"/>
      <c r="BO81" s="5"/>
      <c r="BQ81" s="148">
        <f t="shared" si="6"/>
        <v>0</v>
      </c>
    </row>
    <row r="82" spans="1:69" ht="18" customHeight="1" x14ac:dyDescent="0.15">
      <c r="A82" s="209">
        <f t="shared" si="4"/>
        <v>0</v>
      </c>
      <c r="B82" s="147"/>
      <c r="C82" s="404">
        <f t="shared" si="5"/>
        <v>72</v>
      </c>
      <c r="D82" s="5"/>
      <c r="E82" s="8"/>
      <c r="F82" s="4"/>
      <c r="G82" s="9"/>
      <c r="H82" s="10"/>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2"/>
      <c r="AK82" s="3"/>
      <c r="AL82" s="13"/>
      <c r="AM82" s="14"/>
      <c r="AN82" s="3"/>
      <c r="AO82" s="13"/>
      <c r="AP82" s="14"/>
      <c r="AQ82" s="3"/>
      <c r="AR82" s="13"/>
      <c r="AS82" s="14"/>
      <c r="AT82" s="3"/>
      <c r="AU82" s="13"/>
      <c r="AV82" s="14"/>
      <c r="AW82" s="3"/>
      <c r="AX82" s="13"/>
      <c r="AY82" s="14"/>
      <c r="AZ82" s="3"/>
      <c r="BA82" s="13"/>
      <c r="BB82" s="14"/>
      <c r="BC82" s="3"/>
      <c r="BD82" s="13"/>
      <c r="BE82" s="14"/>
      <c r="BF82" s="3"/>
      <c r="BG82" s="13"/>
      <c r="BH82" s="14"/>
      <c r="BI82" s="3"/>
      <c r="BJ82" s="13"/>
      <c r="BK82" s="14"/>
      <c r="BL82" s="3"/>
      <c r="BM82" s="13"/>
      <c r="BN82" s="14"/>
      <c r="BO82" s="5"/>
      <c r="BQ82" s="148">
        <f t="shared" si="6"/>
        <v>0</v>
      </c>
    </row>
    <row r="83" spans="1:69" ht="18" customHeight="1" x14ac:dyDescent="0.15">
      <c r="A83" s="209">
        <f t="shared" si="4"/>
        <v>0</v>
      </c>
      <c r="B83" s="147"/>
      <c r="C83" s="404">
        <f t="shared" si="5"/>
        <v>73</v>
      </c>
      <c r="D83" s="5"/>
      <c r="E83" s="8"/>
      <c r="F83" s="4"/>
      <c r="G83" s="9"/>
      <c r="H83" s="10"/>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2"/>
      <c r="AK83" s="3"/>
      <c r="AL83" s="13"/>
      <c r="AM83" s="14"/>
      <c r="AN83" s="3"/>
      <c r="AO83" s="13"/>
      <c r="AP83" s="14"/>
      <c r="AQ83" s="3"/>
      <c r="AR83" s="13"/>
      <c r="AS83" s="14"/>
      <c r="AT83" s="3"/>
      <c r="AU83" s="13"/>
      <c r="AV83" s="14"/>
      <c r="AW83" s="3"/>
      <c r="AX83" s="13"/>
      <c r="AY83" s="14"/>
      <c r="AZ83" s="3"/>
      <c r="BA83" s="13"/>
      <c r="BB83" s="14"/>
      <c r="BC83" s="3"/>
      <c r="BD83" s="13"/>
      <c r="BE83" s="14"/>
      <c r="BF83" s="3"/>
      <c r="BG83" s="13"/>
      <c r="BH83" s="14"/>
      <c r="BI83" s="3"/>
      <c r="BJ83" s="13"/>
      <c r="BK83" s="14"/>
      <c r="BL83" s="3"/>
      <c r="BM83" s="13"/>
      <c r="BN83" s="14"/>
      <c r="BO83" s="5"/>
      <c r="BQ83" s="148">
        <f t="shared" si="6"/>
        <v>0</v>
      </c>
    </row>
    <row r="84" spans="1:69" ht="18" customHeight="1" x14ac:dyDescent="0.15">
      <c r="A84" s="209">
        <f t="shared" si="4"/>
        <v>0</v>
      </c>
      <c r="B84" s="147"/>
      <c r="C84" s="404">
        <f t="shared" si="5"/>
        <v>74</v>
      </c>
      <c r="D84" s="5"/>
      <c r="E84" s="8"/>
      <c r="F84" s="4"/>
      <c r="G84" s="9"/>
      <c r="H84" s="10"/>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2"/>
      <c r="AK84" s="3"/>
      <c r="AL84" s="13"/>
      <c r="AM84" s="14"/>
      <c r="AN84" s="3"/>
      <c r="AO84" s="13"/>
      <c r="AP84" s="14"/>
      <c r="AQ84" s="3"/>
      <c r="AR84" s="13"/>
      <c r="AS84" s="14"/>
      <c r="AT84" s="3"/>
      <c r="AU84" s="13"/>
      <c r="AV84" s="14"/>
      <c r="AW84" s="3"/>
      <c r="AX84" s="13"/>
      <c r="AY84" s="14"/>
      <c r="AZ84" s="3"/>
      <c r="BA84" s="13"/>
      <c r="BB84" s="14"/>
      <c r="BC84" s="3"/>
      <c r="BD84" s="13"/>
      <c r="BE84" s="14"/>
      <c r="BF84" s="3"/>
      <c r="BG84" s="13"/>
      <c r="BH84" s="14"/>
      <c r="BI84" s="3"/>
      <c r="BJ84" s="13"/>
      <c r="BK84" s="14"/>
      <c r="BL84" s="3"/>
      <c r="BM84" s="13"/>
      <c r="BN84" s="14"/>
      <c r="BO84" s="5"/>
      <c r="BQ84" s="148">
        <f t="shared" si="6"/>
        <v>0</v>
      </c>
    </row>
    <row r="85" spans="1:69" ht="18" customHeight="1" x14ac:dyDescent="0.15">
      <c r="A85" s="209">
        <f t="shared" si="4"/>
        <v>0</v>
      </c>
      <c r="B85" s="147"/>
      <c r="C85" s="404">
        <f t="shared" si="5"/>
        <v>75</v>
      </c>
      <c r="D85" s="5"/>
      <c r="E85" s="8"/>
      <c r="F85" s="4"/>
      <c r="G85" s="9"/>
      <c r="H85" s="10"/>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2"/>
      <c r="AK85" s="3"/>
      <c r="AL85" s="13"/>
      <c r="AM85" s="14"/>
      <c r="AN85" s="3"/>
      <c r="AO85" s="13"/>
      <c r="AP85" s="14"/>
      <c r="AQ85" s="3"/>
      <c r="AR85" s="13"/>
      <c r="AS85" s="14"/>
      <c r="AT85" s="3"/>
      <c r="AU85" s="13"/>
      <c r="AV85" s="14"/>
      <c r="AW85" s="3"/>
      <c r="AX85" s="13"/>
      <c r="AY85" s="14"/>
      <c r="AZ85" s="3"/>
      <c r="BA85" s="13"/>
      <c r="BB85" s="14"/>
      <c r="BC85" s="3"/>
      <c r="BD85" s="13"/>
      <c r="BE85" s="14"/>
      <c r="BF85" s="3"/>
      <c r="BG85" s="13"/>
      <c r="BH85" s="14"/>
      <c r="BI85" s="3"/>
      <c r="BJ85" s="13"/>
      <c r="BK85" s="14"/>
      <c r="BL85" s="3"/>
      <c r="BM85" s="13"/>
      <c r="BN85" s="14"/>
      <c r="BO85" s="5"/>
      <c r="BQ85" s="148">
        <f t="shared" si="6"/>
        <v>0</v>
      </c>
    </row>
    <row r="86" spans="1:69" ht="18" customHeight="1" x14ac:dyDescent="0.15">
      <c r="A86" s="209">
        <f t="shared" si="4"/>
        <v>0</v>
      </c>
      <c r="B86" s="147"/>
      <c r="C86" s="404">
        <f t="shared" si="5"/>
        <v>76</v>
      </c>
      <c r="D86" s="5"/>
      <c r="E86" s="8"/>
      <c r="F86" s="4"/>
      <c r="G86" s="9"/>
      <c r="H86" s="10"/>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2"/>
      <c r="AK86" s="3"/>
      <c r="AL86" s="13"/>
      <c r="AM86" s="14"/>
      <c r="AN86" s="3"/>
      <c r="AO86" s="13"/>
      <c r="AP86" s="14"/>
      <c r="AQ86" s="3"/>
      <c r="AR86" s="13"/>
      <c r="AS86" s="14"/>
      <c r="AT86" s="3"/>
      <c r="AU86" s="13"/>
      <c r="AV86" s="14"/>
      <c r="AW86" s="3"/>
      <c r="AX86" s="13"/>
      <c r="AY86" s="14"/>
      <c r="AZ86" s="3"/>
      <c r="BA86" s="13"/>
      <c r="BB86" s="14"/>
      <c r="BC86" s="3"/>
      <c r="BD86" s="13"/>
      <c r="BE86" s="14"/>
      <c r="BF86" s="3"/>
      <c r="BG86" s="13"/>
      <c r="BH86" s="14"/>
      <c r="BI86" s="3"/>
      <c r="BJ86" s="13"/>
      <c r="BK86" s="14"/>
      <c r="BL86" s="3"/>
      <c r="BM86" s="13"/>
      <c r="BN86" s="14"/>
      <c r="BO86" s="5"/>
      <c r="BQ86" s="148">
        <f t="shared" si="6"/>
        <v>0</v>
      </c>
    </row>
    <row r="87" spans="1:69" ht="18" customHeight="1" x14ac:dyDescent="0.15">
      <c r="A87" s="209">
        <f t="shared" si="4"/>
        <v>0</v>
      </c>
      <c r="B87" s="147"/>
      <c r="C87" s="404">
        <f t="shared" si="5"/>
        <v>77</v>
      </c>
      <c r="D87" s="5"/>
      <c r="E87" s="8"/>
      <c r="F87" s="4"/>
      <c r="G87" s="9"/>
      <c r="H87" s="10"/>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2"/>
      <c r="AK87" s="3"/>
      <c r="AL87" s="13"/>
      <c r="AM87" s="14"/>
      <c r="AN87" s="3"/>
      <c r="AO87" s="13"/>
      <c r="AP87" s="14"/>
      <c r="AQ87" s="3"/>
      <c r="AR87" s="13"/>
      <c r="AS87" s="14"/>
      <c r="AT87" s="3"/>
      <c r="AU87" s="13"/>
      <c r="AV87" s="14"/>
      <c r="AW87" s="3"/>
      <c r="AX87" s="13"/>
      <c r="AY87" s="14"/>
      <c r="AZ87" s="3"/>
      <c r="BA87" s="13"/>
      <c r="BB87" s="14"/>
      <c r="BC87" s="3"/>
      <c r="BD87" s="13"/>
      <c r="BE87" s="14"/>
      <c r="BF87" s="3"/>
      <c r="BG87" s="13"/>
      <c r="BH87" s="14"/>
      <c r="BI87" s="3"/>
      <c r="BJ87" s="13"/>
      <c r="BK87" s="14"/>
      <c r="BL87" s="3"/>
      <c r="BM87" s="13"/>
      <c r="BN87" s="14"/>
      <c r="BO87" s="5"/>
      <c r="BQ87" s="148">
        <f t="shared" si="6"/>
        <v>0</v>
      </c>
    </row>
    <row r="88" spans="1:69" ht="18" customHeight="1" x14ac:dyDescent="0.15">
      <c r="A88" s="209">
        <f t="shared" si="4"/>
        <v>0</v>
      </c>
      <c r="B88" s="147"/>
      <c r="C88" s="404">
        <f t="shared" si="5"/>
        <v>78</v>
      </c>
      <c r="D88" s="5"/>
      <c r="E88" s="8"/>
      <c r="F88" s="4"/>
      <c r="G88" s="9"/>
      <c r="H88" s="10"/>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2"/>
      <c r="AK88" s="3"/>
      <c r="AL88" s="13"/>
      <c r="AM88" s="14"/>
      <c r="AN88" s="3"/>
      <c r="AO88" s="13"/>
      <c r="AP88" s="14"/>
      <c r="AQ88" s="3"/>
      <c r="AR88" s="13"/>
      <c r="AS88" s="14"/>
      <c r="AT88" s="3"/>
      <c r="AU88" s="13"/>
      <c r="AV88" s="14"/>
      <c r="AW88" s="3"/>
      <c r="AX88" s="13"/>
      <c r="AY88" s="14"/>
      <c r="AZ88" s="3"/>
      <c r="BA88" s="13"/>
      <c r="BB88" s="14"/>
      <c r="BC88" s="3"/>
      <c r="BD88" s="13"/>
      <c r="BE88" s="14"/>
      <c r="BF88" s="3"/>
      <c r="BG88" s="13"/>
      <c r="BH88" s="14"/>
      <c r="BI88" s="3"/>
      <c r="BJ88" s="13"/>
      <c r="BK88" s="14"/>
      <c r="BL88" s="3"/>
      <c r="BM88" s="13"/>
      <c r="BN88" s="14"/>
      <c r="BO88" s="5"/>
      <c r="BQ88" s="148">
        <f t="shared" si="6"/>
        <v>0</v>
      </c>
    </row>
    <row r="89" spans="1:69" ht="18" customHeight="1" x14ac:dyDescent="0.15">
      <c r="A89" s="209">
        <f t="shared" si="4"/>
        <v>0</v>
      </c>
      <c r="B89" s="147"/>
      <c r="C89" s="404">
        <f t="shared" si="5"/>
        <v>79</v>
      </c>
      <c r="D89" s="5"/>
      <c r="E89" s="8"/>
      <c r="F89" s="4"/>
      <c r="G89" s="9"/>
      <c r="H89" s="10"/>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2"/>
      <c r="AK89" s="3"/>
      <c r="AL89" s="13"/>
      <c r="AM89" s="14"/>
      <c r="AN89" s="3"/>
      <c r="AO89" s="13"/>
      <c r="AP89" s="14"/>
      <c r="AQ89" s="3"/>
      <c r="AR89" s="13"/>
      <c r="AS89" s="14"/>
      <c r="AT89" s="3"/>
      <c r="AU89" s="13"/>
      <c r="AV89" s="14"/>
      <c r="AW89" s="3"/>
      <c r="AX89" s="13"/>
      <c r="AY89" s="14"/>
      <c r="AZ89" s="3"/>
      <c r="BA89" s="13"/>
      <c r="BB89" s="14"/>
      <c r="BC89" s="3"/>
      <c r="BD89" s="13"/>
      <c r="BE89" s="14"/>
      <c r="BF89" s="3"/>
      <c r="BG89" s="13"/>
      <c r="BH89" s="14"/>
      <c r="BI89" s="3"/>
      <c r="BJ89" s="13"/>
      <c r="BK89" s="14"/>
      <c r="BL89" s="3"/>
      <c r="BM89" s="13"/>
      <c r="BN89" s="14"/>
      <c r="BO89" s="5"/>
      <c r="BQ89" s="148">
        <f t="shared" si="6"/>
        <v>0</v>
      </c>
    </row>
    <row r="90" spans="1:69" ht="18" customHeight="1" x14ac:dyDescent="0.15">
      <c r="A90" s="209">
        <f t="shared" si="4"/>
        <v>0</v>
      </c>
      <c r="B90" s="147"/>
      <c r="C90" s="404">
        <f t="shared" si="5"/>
        <v>80</v>
      </c>
      <c r="D90" s="5"/>
      <c r="E90" s="8"/>
      <c r="F90" s="4"/>
      <c r="G90" s="9"/>
      <c r="H90" s="10"/>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2"/>
      <c r="AK90" s="3"/>
      <c r="AL90" s="13"/>
      <c r="AM90" s="14"/>
      <c r="AN90" s="3"/>
      <c r="AO90" s="13"/>
      <c r="AP90" s="14"/>
      <c r="AQ90" s="3"/>
      <c r="AR90" s="13"/>
      <c r="AS90" s="14"/>
      <c r="AT90" s="3"/>
      <c r="AU90" s="13"/>
      <c r="AV90" s="14"/>
      <c r="AW90" s="3"/>
      <c r="AX90" s="13"/>
      <c r="AY90" s="14"/>
      <c r="AZ90" s="3"/>
      <c r="BA90" s="13"/>
      <c r="BB90" s="14"/>
      <c r="BC90" s="3"/>
      <c r="BD90" s="13"/>
      <c r="BE90" s="14"/>
      <c r="BF90" s="3"/>
      <c r="BG90" s="13"/>
      <c r="BH90" s="14"/>
      <c r="BI90" s="3"/>
      <c r="BJ90" s="13"/>
      <c r="BK90" s="14"/>
      <c r="BL90" s="3"/>
      <c r="BM90" s="13"/>
      <c r="BN90" s="14"/>
      <c r="BO90" s="5"/>
      <c r="BQ90" s="148">
        <f t="shared" si="6"/>
        <v>0</v>
      </c>
    </row>
    <row r="91" spans="1:69" ht="18" customHeight="1" x14ac:dyDescent="0.15">
      <c r="A91" s="209">
        <f t="shared" si="4"/>
        <v>0</v>
      </c>
      <c r="B91" s="147"/>
      <c r="C91" s="404">
        <f t="shared" si="5"/>
        <v>81</v>
      </c>
      <c r="D91" s="5"/>
      <c r="E91" s="8"/>
      <c r="F91" s="4"/>
      <c r="G91" s="9"/>
      <c r="H91" s="10"/>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2"/>
      <c r="AK91" s="3"/>
      <c r="AL91" s="13"/>
      <c r="AM91" s="14"/>
      <c r="AN91" s="3"/>
      <c r="AO91" s="13"/>
      <c r="AP91" s="14"/>
      <c r="AQ91" s="3"/>
      <c r="AR91" s="13"/>
      <c r="AS91" s="14"/>
      <c r="AT91" s="3"/>
      <c r="AU91" s="13"/>
      <c r="AV91" s="14"/>
      <c r="AW91" s="3"/>
      <c r="AX91" s="13"/>
      <c r="AY91" s="14"/>
      <c r="AZ91" s="3"/>
      <c r="BA91" s="13"/>
      <c r="BB91" s="14"/>
      <c r="BC91" s="3"/>
      <c r="BD91" s="13"/>
      <c r="BE91" s="14"/>
      <c r="BF91" s="3"/>
      <c r="BG91" s="13"/>
      <c r="BH91" s="14"/>
      <c r="BI91" s="3"/>
      <c r="BJ91" s="13"/>
      <c r="BK91" s="14"/>
      <c r="BL91" s="3"/>
      <c r="BM91" s="13"/>
      <c r="BN91" s="14"/>
      <c r="BO91" s="5"/>
      <c r="BQ91" s="148">
        <f t="shared" si="6"/>
        <v>0</v>
      </c>
    </row>
    <row r="92" spans="1:69" ht="18" customHeight="1" x14ac:dyDescent="0.15">
      <c r="A92" s="209">
        <f t="shared" si="4"/>
        <v>0</v>
      </c>
      <c r="B92" s="147"/>
      <c r="C92" s="404">
        <f t="shared" si="5"/>
        <v>82</v>
      </c>
      <c r="D92" s="5"/>
      <c r="E92" s="8"/>
      <c r="F92" s="4"/>
      <c r="G92" s="9"/>
      <c r="H92" s="10"/>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2"/>
      <c r="AK92" s="3"/>
      <c r="AL92" s="13"/>
      <c r="AM92" s="14"/>
      <c r="AN92" s="3"/>
      <c r="AO92" s="13"/>
      <c r="AP92" s="14"/>
      <c r="AQ92" s="3"/>
      <c r="AR92" s="13"/>
      <c r="AS92" s="14"/>
      <c r="AT92" s="3"/>
      <c r="AU92" s="13"/>
      <c r="AV92" s="14"/>
      <c r="AW92" s="3"/>
      <c r="AX92" s="13"/>
      <c r="AY92" s="14"/>
      <c r="AZ92" s="3"/>
      <c r="BA92" s="13"/>
      <c r="BB92" s="14"/>
      <c r="BC92" s="3"/>
      <c r="BD92" s="13"/>
      <c r="BE92" s="14"/>
      <c r="BF92" s="3"/>
      <c r="BG92" s="13"/>
      <c r="BH92" s="14"/>
      <c r="BI92" s="3"/>
      <c r="BJ92" s="13"/>
      <c r="BK92" s="14"/>
      <c r="BL92" s="3"/>
      <c r="BM92" s="13"/>
      <c r="BN92" s="14"/>
      <c r="BO92" s="5"/>
      <c r="BQ92" s="148">
        <f t="shared" si="6"/>
        <v>0</v>
      </c>
    </row>
    <row r="93" spans="1:69" ht="18" customHeight="1" x14ac:dyDescent="0.15">
      <c r="A93" s="209">
        <f t="shared" si="4"/>
        <v>0</v>
      </c>
      <c r="B93" s="147"/>
      <c r="C93" s="404">
        <f t="shared" si="5"/>
        <v>83</v>
      </c>
      <c r="D93" s="5"/>
      <c r="E93" s="8"/>
      <c r="F93" s="4"/>
      <c r="G93" s="9"/>
      <c r="H93" s="10"/>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2"/>
      <c r="AK93" s="3"/>
      <c r="AL93" s="13"/>
      <c r="AM93" s="14"/>
      <c r="AN93" s="3"/>
      <c r="AO93" s="13"/>
      <c r="AP93" s="14"/>
      <c r="AQ93" s="3"/>
      <c r="AR93" s="13"/>
      <c r="AS93" s="14"/>
      <c r="AT93" s="3"/>
      <c r="AU93" s="13"/>
      <c r="AV93" s="14"/>
      <c r="AW93" s="3"/>
      <c r="AX93" s="13"/>
      <c r="AY93" s="14"/>
      <c r="AZ93" s="3"/>
      <c r="BA93" s="13"/>
      <c r="BB93" s="14"/>
      <c r="BC93" s="3"/>
      <c r="BD93" s="13"/>
      <c r="BE93" s="14"/>
      <c r="BF93" s="3"/>
      <c r="BG93" s="13"/>
      <c r="BH93" s="14"/>
      <c r="BI93" s="3"/>
      <c r="BJ93" s="13"/>
      <c r="BK93" s="14"/>
      <c r="BL93" s="3"/>
      <c r="BM93" s="13"/>
      <c r="BN93" s="14"/>
      <c r="BO93" s="5"/>
      <c r="BQ93" s="148">
        <f t="shared" si="6"/>
        <v>0</v>
      </c>
    </row>
    <row r="94" spans="1:69" ht="18" customHeight="1" x14ac:dyDescent="0.15">
      <c r="A94" s="209">
        <f t="shared" si="4"/>
        <v>0</v>
      </c>
      <c r="B94" s="147"/>
      <c r="C94" s="404">
        <f t="shared" si="5"/>
        <v>84</v>
      </c>
      <c r="D94" s="5"/>
      <c r="E94" s="8"/>
      <c r="F94" s="4"/>
      <c r="G94" s="9"/>
      <c r="H94" s="10"/>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2"/>
      <c r="AK94" s="3"/>
      <c r="AL94" s="13"/>
      <c r="AM94" s="14"/>
      <c r="AN94" s="3"/>
      <c r="AO94" s="13"/>
      <c r="AP94" s="14"/>
      <c r="AQ94" s="3"/>
      <c r="AR94" s="13"/>
      <c r="AS94" s="14"/>
      <c r="AT94" s="3"/>
      <c r="AU94" s="13"/>
      <c r="AV94" s="14"/>
      <c r="AW94" s="3"/>
      <c r="AX94" s="13"/>
      <c r="AY94" s="14"/>
      <c r="AZ94" s="3"/>
      <c r="BA94" s="13"/>
      <c r="BB94" s="14"/>
      <c r="BC94" s="3"/>
      <c r="BD94" s="13"/>
      <c r="BE94" s="14"/>
      <c r="BF94" s="3"/>
      <c r="BG94" s="13"/>
      <c r="BH94" s="14"/>
      <c r="BI94" s="3"/>
      <c r="BJ94" s="13"/>
      <c r="BK94" s="14"/>
      <c r="BL94" s="3"/>
      <c r="BM94" s="13"/>
      <c r="BN94" s="14"/>
      <c r="BO94" s="5"/>
      <c r="BQ94" s="148">
        <f t="shared" si="6"/>
        <v>0</v>
      </c>
    </row>
    <row r="95" spans="1:69" ht="18" customHeight="1" x14ac:dyDescent="0.15">
      <c r="A95" s="209">
        <f t="shared" si="4"/>
        <v>0</v>
      </c>
      <c r="B95" s="147"/>
      <c r="C95" s="404">
        <f t="shared" si="5"/>
        <v>85</v>
      </c>
      <c r="D95" s="5"/>
      <c r="E95" s="8"/>
      <c r="F95" s="4"/>
      <c r="G95" s="9"/>
      <c r="H95" s="10"/>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2"/>
      <c r="AK95" s="3"/>
      <c r="AL95" s="13"/>
      <c r="AM95" s="14"/>
      <c r="AN95" s="3"/>
      <c r="AO95" s="13"/>
      <c r="AP95" s="14"/>
      <c r="AQ95" s="3"/>
      <c r="AR95" s="13"/>
      <c r="AS95" s="14"/>
      <c r="AT95" s="3"/>
      <c r="AU95" s="13"/>
      <c r="AV95" s="14"/>
      <c r="AW95" s="3"/>
      <c r="AX95" s="13"/>
      <c r="AY95" s="14"/>
      <c r="AZ95" s="3"/>
      <c r="BA95" s="13"/>
      <c r="BB95" s="14"/>
      <c r="BC95" s="3"/>
      <c r="BD95" s="13"/>
      <c r="BE95" s="14"/>
      <c r="BF95" s="3"/>
      <c r="BG95" s="13"/>
      <c r="BH95" s="14"/>
      <c r="BI95" s="3"/>
      <c r="BJ95" s="13"/>
      <c r="BK95" s="14"/>
      <c r="BL95" s="3"/>
      <c r="BM95" s="13"/>
      <c r="BN95" s="14"/>
      <c r="BO95" s="5"/>
      <c r="BQ95" s="148">
        <f t="shared" si="6"/>
        <v>0</v>
      </c>
    </row>
    <row r="96" spans="1:69" ht="18" customHeight="1" x14ac:dyDescent="0.15">
      <c r="A96" s="209">
        <f t="shared" si="4"/>
        <v>0</v>
      </c>
      <c r="B96" s="147"/>
      <c r="C96" s="404">
        <f t="shared" si="5"/>
        <v>86</v>
      </c>
      <c r="D96" s="5"/>
      <c r="E96" s="8"/>
      <c r="F96" s="4"/>
      <c r="G96" s="9"/>
      <c r="H96" s="10"/>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2"/>
      <c r="AK96" s="3"/>
      <c r="AL96" s="13"/>
      <c r="AM96" s="14"/>
      <c r="AN96" s="3"/>
      <c r="AO96" s="13"/>
      <c r="AP96" s="14"/>
      <c r="AQ96" s="3"/>
      <c r="AR96" s="13"/>
      <c r="AS96" s="23"/>
      <c r="AT96" s="21"/>
      <c r="AU96" s="22"/>
      <c r="AV96" s="23"/>
      <c r="AW96" s="21"/>
      <c r="AX96" s="22"/>
      <c r="AY96" s="23"/>
      <c r="AZ96" s="21"/>
      <c r="BA96" s="22"/>
      <c r="BB96" s="14"/>
      <c r="BC96" s="3"/>
      <c r="BD96" s="13"/>
      <c r="BE96" s="14"/>
      <c r="BF96" s="3"/>
      <c r="BG96" s="13"/>
      <c r="BH96" s="14"/>
      <c r="BI96" s="3"/>
      <c r="BJ96" s="13"/>
      <c r="BK96" s="14"/>
      <c r="BL96" s="3"/>
      <c r="BM96" s="13"/>
      <c r="BN96" s="14"/>
      <c r="BO96" s="5"/>
      <c r="BQ96" s="148">
        <f t="shared" si="6"/>
        <v>0</v>
      </c>
    </row>
    <row r="97" spans="1:69" ht="18" customHeight="1" x14ac:dyDescent="0.15">
      <c r="A97" s="209">
        <f t="shared" si="4"/>
        <v>0</v>
      </c>
      <c r="B97" s="147"/>
      <c r="C97" s="404">
        <f t="shared" si="5"/>
        <v>87</v>
      </c>
      <c r="D97" s="5"/>
      <c r="E97" s="8"/>
      <c r="F97" s="4"/>
      <c r="G97" s="9"/>
      <c r="H97" s="10"/>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2"/>
      <c r="AK97" s="3"/>
      <c r="AL97" s="13"/>
      <c r="AM97" s="14"/>
      <c r="AN97" s="3"/>
      <c r="AO97" s="13"/>
      <c r="AP97" s="14"/>
      <c r="AQ97" s="3"/>
      <c r="AR97" s="13"/>
      <c r="AS97" s="14"/>
      <c r="AT97" s="3"/>
      <c r="AU97" s="13"/>
      <c r="AV97" s="14"/>
      <c r="AW97" s="3"/>
      <c r="AX97" s="13"/>
      <c r="AY97" s="14"/>
      <c r="AZ97" s="3"/>
      <c r="BA97" s="13"/>
      <c r="BB97" s="14"/>
      <c r="BC97" s="3"/>
      <c r="BD97" s="13"/>
      <c r="BE97" s="14"/>
      <c r="BF97" s="2"/>
      <c r="BG97" s="13"/>
      <c r="BH97" s="14"/>
      <c r="BI97" s="3"/>
      <c r="BJ97" s="13"/>
      <c r="BK97" s="14"/>
      <c r="BL97" s="3"/>
      <c r="BM97" s="13"/>
      <c r="BN97" s="14"/>
      <c r="BO97" s="5"/>
      <c r="BQ97" s="148">
        <f t="shared" si="6"/>
        <v>0</v>
      </c>
    </row>
    <row r="98" spans="1:69" ht="18" customHeight="1" x14ac:dyDescent="0.15">
      <c r="A98" s="209">
        <f t="shared" si="4"/>
        <v>0</v>
      </c>
      <c r="B98" s="147"/>
      <c r="C98" s="404">
        <f t="shared" si="5"/>
        <v>88</v>
      </c>
      <c r="D98" s="5"/>
      <c r="E98" s="8"/>
      <c r="F98" s="4"/>
      <c r="G98" s="9"/>
      <c r="H98" s="10"/>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2"/>
      <c r="AK98" s="3"/>
      <c r="AL98" s="13"/>
      <c r="AM98" s="14"/>
      <c r="AN98" s="3"/>
      <c r="AO98" s="13"/>
      <c r="AP98" s="14"/>
      <c r="AQ98" s="3"/>
      <c r="AR98" s="13"/>
      <c r="AS98" s="14"/>
      <c r="AT98" s="3"/>
      <c r="AU98" s="13"/>
      <c r="AV98" s="14"/>
      <c r="AW98" s="3"/>
      <c r="AX98" s="13"/>
      <c r="AY98" s="14"/>
      <c r="AZ98" s="3"/>
      <c r="BA98" s="13"/>
      <c r="BB98" s="14"/>
      <c r="BC98" s="3"/>
      <c r="BD98" s="13"/>
      <c r="BE98" s="14"/>
      <c r="BF98" s="2"/>
      <c r="BG98" s="13"/>
      <c r="BH98" s="14"/>
      <c r="BI98" s="3"/>
      <c r="BJ98" s="13"/>
      <c r="BK98" s="14"/>
      <c r="BL98" s="3"/>
      <c r="BM98" s="13"/>
      <c r="BN98" s="14"/>
      <c r="BO98" s="5"/>
      <c r="BQ98" s="148">
        <f t="shared" si="6"/>
        <v>0</v>
      </c>
    </row>
    <row r="99" spans="1:69" ht="18" customHeight="1" x14ac:dyDescent="0.15">
      <c r="A99" s="209">
        <f t="shared" si="4"/>
        <v>0</v>
      </c>
      <c r="B99" s="147"/>
      <c r="C99" s="404">
        <f t="shared" si="5"/>
        <v>89</v>
      </c>
      <c r="D99" s="5"/>
      <c r="E99" s="8"/>
      <c r="F99" s="4"/>
      <c r="G99" s="9"/>
      <c r="H99" s="10"/>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2"/>
      <c r="AK99" s="3"/>
      <c r="AL99" s="13"/>
      <c r="AM99" s="14"/>
      <c r="AN99" s="3"/>
      <c r="AO99" s="13"/>
      <c r="AP99" s="14"/>
      <c r="AQ99" s="3"/>
      <c r="AR99" s="13"/>
      <c r="AS99" s="14"/>
      <c r="AT99" s="3"/>
      <c r="AU99" s="13"/>
      <c r="AV99" s="14"/>
      <c r="AW99" s="3"/>
      <c r="AX99" s="13"/>
      <c r="AY99" s="14"/>
      <c r="AZ99" s="3"/>
      <c r="BA99" s="13"/>
      <c r="BB99" s="14"/>
      <c r="BC99" s="3"/>
      <c r="BD99" s="13"/>
      <c r="BE99" s="14"/>
      <c r="BF99" s="2"/>
      <c r="BG99" s="13"/>
      <c r="BH99" s="14"/>
      <c r="BI99" s="3"/>
      <c r="BJ99" s="13"/>
      <c r="BK99" s="14"/>
      <c r="BL99" s="3"/>
      <c r="BM99" s="13"/>
      <c r="BN99" s="14"/>
      <c r="BO99" s="5"/>
      <c r="BQ99" s="148">
        <f t="shared" si="6"/>
        <v>0</v>
      </c>
    </row>
    <row r="100" spans="1:69" ht="18" customHeight="1" x14ac:dyDescent="0.15">
      <c r="A100" s="209">
        <f t="shared" si="4"/>
        <v>0</v>
      </c>
      <c r="B100" s="147"/>
      <c r="C100" s="404">
        <f t="shared" si="5"/>
        <v>90</v>
      </c>
      <c r="D100" s="5"/>
      <c r="E100" s="8"/>
      <c r="F100" s="4"/>
      <c r="G100" s="9"/>
      <c r="H100" s="10"/>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2"/>
      <c r="AK100" s="3"/>
      <c r="AL100" s="13"/>
      <c r="AM100" s="14"/>
      <c r="AN100" s="3"/>
      <c r="AO100" s="13"/>
      <c r="AP100" s="14"/>
      <c r="AQ100" s="3"/>
      <c r="AR100" s="13"/>
      <c r="AS100" s="14"/>
      <c r="AT100" s="3"/>
      <c r="AU100" s="13"/>
      <c r="AV100" s="14"/>
      <c r="AW100" s="3"/>
      <c r="AX100" s="13"/>
      <c r="AY100" s="14"/>
      <c r="AZ100" s="3"/>
      <c r="BA100" s="13"/>
      <c r="BB100" s="14"/>
      <c r="BC100" s="3"/>
      <c r="BD100" s="13"/>
      <c r="BE100" s="14"/>
      <c r="BF100" s="2"/>
      <c r="BG100" s="13"/>
      <c r="BH100" s="14"/>
      <c r="BI100" s="3"/>
      <c r="BJ100" s="13"/>
      <c r="BK100" s="14"/>
      <c r="BL100" s="3"/>
      <c r="BM100" s="13"/>
      <c r="BN100" s="14"/>
      <c r="BO100" s="5"/>
      <c r="BQ100" s="148">
        <f t="shared" si="6"/>
        <v>0</v>
      </c>
    </row>
    <row r="101" spans="1:69" ht="18" customHeight="1" x14ac:dyDescent="0.15">
      <c r="A101" s="209">
        <f t="shared" si="4"/>
        <v>0</v>
      </c>
      <c r="B101" s="147"/>
      <c r="C101" s="404">
        <f t="shared" si="5"/>
        <v>91</v>
      </c>
      <c r="D101" s="5"/>
      <c r="E101" s="8"/>
      <c r="F101" s="4"/>
      <c r="G101" s="9"/>
      <c r="H101" s="10"/>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2"/>
      <c r="AK101" s="3"/>
      <c r="AL101" s="13"/>
      <c r="AM101" s="14"/>
      <c r="AN101" s="3"/>
      <c r="AO101" s="13"/>
      <c r="AP101" s="14"/>
      <c r="AQ101" s="3"/>
      <c r="AR101" s="13"/>
      <c r="AS101" s="14"/>
      <c r="AT101" s="3"/>
      <c r="AU101" s="13"/>
      <c r="AV101" s="14"/>
      <c r="AW101" s="3"/>
      <c r="AX101" s="13"/>
      <c r="AY101" s="14"/>
      <c r="AZ101" s="3"/>
      <c r="BA101" s="13"/>
      <c r="BB101" s="14"/>
      <c r="BC101" s="3"/>
      <c r="BD101" s="13"/>
      <c r="BE101" s="14"/>
      <c r="BF101" s="2"/>
      <c r="BG101" s="13"/>
      <c r="BH101" s="14"/>
      <c r="BI101" s="3"/>
      <c r="BJ101" s="13"/>
      <c r="BK101" s="14"/>
      <c r="BL101" s="3"/>
      <c r="BM101" s="13"/>
      <c r="BN101" s="14"/>
      <c r="BO101" s="5"/>
      <c r="BQ101" s="148">
        <f t="shared" si="6"/>
        <v>0</v>
      </c>
    </row>
    <row r="102" spans="1:69" ht="18" customHeight="1" x14ac:dyDescent="0.15">
      <c r="A102" s="209">
        <f t="shared" si="4"/>
        <v>0</v>
      </c>
      <c r="B102" s="147"/>
      <c r="C102" s="404">
        <f t="shared" si="5"/>
        <v>92</v>
      </c>
      <c r="D102" s="5"/>
      <c r="E102" s="8"/>
      <c r="F102" s="4"/>
      <c r="G102" s="9"/>
      <c r="H102" s="10"/>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2"/>
      <c r="AK102" s="3"/>
      <c r="AL102" s="13"/>
      <c r="AM102" s="14"/>
      <c r="AN102" s="3"/>
      <c r="AO102" s="13"/>
      <c r="AP102" s="14"/>
      <c r="AQ102" s="3"/>
      <c r="AR102" s="13"/>
      <c r="AS102" s="14"/>
      <c r="AT102" s="3"/>
      <c r="AU102" s="13"/>
      <c r="AV102" s="14"/>
      <c r="AW102" s="3"/>
      <c r="AX102" s="13"/>
      <c r="AY102" s="14"/>
      <c r="AZ102" s="3"/>
      <c r="BA102" s="13"/>
      <c r="BB102" s="14"/>
      <c r="BC102" s="3"/>
      <c r="BD102" s="13"/>
      <c r="BE102" s="14"/>
      <c r="BF102" s="2"/>
      <c r="BG102" s="13"/>
      <c r="BH102" s="14"/>
      <c r="BI102" s="3"/>
      <c r="BJ102" s="13"/>
      <c r="BK102" s="14"/>
      <c r="BL102" s="3"/>
      <c r="BM102" s="13"/>
      <c r="BN102" s="14"/>
      <c r="BO102" s="5"/>
      <c r="BQ102" s="148">
        <f t="shared" si="6"/>
        <v>0</v>
      </c>
    </row>
    <row r="103" spans="1:69" ht="18" customHeight="1" x14ac:dyDescent="0.15">
      <c r="A103" s="209">
        <f t="shared" si="4"/>
        <v>0</v>
      </c>
      <c r="B103" s="147"/>
      <c r="C103" s="404">
        <f t="shared" si="5"/>
        <v>93</v>
      </c>
      <c r="D103" s="5"/>
      <c r="E103" s="8"/>
      <c r="F103" s="4"/>
      <c r="G103" s="9"/>
      <c r="H103" s="10"/>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2"/>
      <c r="AK103" s="3"/>
      <c r="AL103" s="13"/>
      <c r="AM103" s="14"/>
      <c r="AN103" s="3"/>
      <c r="AO103" s="13"/>
      <c r="AP103" s="14"/>
      <c r="AQ103" s="3"/>
      <c r="AR103" s="13"/>
      <c r="AS103" s="14"/>
      <c r="AT103" s="3"/>
      <c r="AU103" s="13"/>
      <c r="AV103" s="14"/>
      <c r="AW103" s="3"/>
      <c r="AX103" s="13"/>
      <c r="AY103" s="14"/>
      <c r="AZ103" s="3"/>
      <c r="BA103" s="13"/>
      <c r="BB103" s="14"/>
      <c r="BC103" s="3"/>
      <c r="BD103" s="13"/>
      <c r="BE103" s="14"/>
      <c r="BF103" s="2"/>
      <c r="BG103" s="13"/>
      <c r="BH103" s="14"/>
      <c r="BI103" s="3"/>
      <c r="BJ103" s="13"/>
      <c r="BK103" s="14"/>
      <c r="BL103" s="3"/>
      <c r="BM103" s="13"/>
      <c r="BN103" s="14"/>
      <c r="BO103" s="5"/>
      <c r="BQ103" s="148">
        <f t="shared" si="6"/>
        <v>0</v>
      </c>
    </row>
    <row r="104" spans="1:69" ht="18" customHeight="1" x14ac:dyDescent="0.15">
      <c r="A104" s="209">
        <f t="shared" si="4"/>
        <v>0</v>
      </c>
      <c r="B104" s="147"/>
      <c r="C104" s="404">
        <f t="shared" si="5"/>
        <v>94</v>
      </c>
      <c r="D104" s="5"/>
      <c r="E104" s="8"/>
      <c r="F104" s="4"/>
      <c r="G104" s="9"/>
      <c r="H104" s="10"/>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2"/>
      <c r="AK104" s="3"/>
      <c r="AL104" s="13"/>
      <c r="AM104" s="14"/>
      <c r="AN104" s="3"/>
      <c r="AO104" s="13"/>
      <c r="AP104" s="14"/>
      <c r="AQ104" s="3"/>
      <c r="AR104" s="13"/>
      <c r="AS104" s="14"/>
      <c r="AT104" s="3"/>
      <c r="AU104" s="13"/>
      <c r="AV104" s="14"/>
      <c r="AW104" s="3"/>
      <c r="AX104" s="13"/>
      <c r="AY104" s="14"/>
      <c r="AZ104" s="3"/>
      <c r="BA104" s="13"/>
      <c r="BB104" s="14"/>
      <c r="BC104" s="3"/>
      <c r="BD104" s="13"/>
      <c r="BE104" s="14"/>
      <c r="BF104" s="2"/>
      <c r="BG104" s="13"/>
      <c r="BH104" s="14"/>
      <c r="BI104" s="3"/>
      <c r="BJ104" s="13"/>
      <c r="BK104" s="14"/>
      <c r="BL104" s="3"/>
      <c r="BM104" s="13"/>
      <c r="BN104" s="14"/>
      <c r="BO104" s="5"/>
      <c r="BQ104" s="148">
        <f t="shared" si="6"/>
        <v>0</v>
      </c>
    </row>
    <row r="105" spans="1:69" ht="18" customHeight="1" x14ac:dyDescent="0.15">
      <c r="A105" s="209">
        <f t="shared" si="4"/>
        <v>0</v>
      </c>
      <c r="B105" s="147"/>
      <c r="C105" s="404">
        <f t="shared" si="5"/>
        <v>95</v>
      </c>
      <c r="D105" s="5"/>
      <c r="E105" s="8"/>
      <c r="F105" s="4"/>
      <c r="G105" s="9"/>
      <c r="H105" s="10"/>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2"/>
      <c r="AK105" s="3"/>
      <c r="AL105" s="13"/>
      <c r="AM105" s="14"/>
      <c r="AN105" s="3"/>
      <c r="AO105" s="13"/>
      <c r="AP105" s="14"/>
      <c r="AQ105" s="3"/>
      <c r="AR105" s="13"/>
      <c r="AS105" s="14"/>
      <c r="AT105" s="3"/>
      <c r="AU105" s="13"/>
      <c r="AV105" s="14"/>
      <c r="AW105" s="3"/>
      <c r="AX105" s="13"/>
      <c r="AY105" s="14"/>
      <c r="AZ105" s="3"/>
      <c r="BA105" s="13"/>
      <c r="BB105" s="14"/>
      <c r="BC105" s="3"/>
      <c r="BD105" s="13"/>
      <c r="BE105" s="14"/>
      <c r="BF105" s="2"/>
      <c r="BG105" s="13"/>
      <c r="BH105" s="14"/>
      <c r="BI105" s="3"/>
      <c r="BJ105" s="13"/>
      <c r="BK105" s="14"/>
      <c r="BL105" s="3"/>
      <c r="BM105" s="13"/>
      <c r="BN105" s="14"/>
      <c r="BO105" s="5"/>
      <c r="BQ105" s="148">
        <f t="shared" si="6"/>
        <v>0</v>
      </c>
    </row>
    <row r="106" spans="1:69" ht="18" customHeight="1" x14ac:dyDescent="0.15">
      <c r="A106" s="209">
        <f t="shared" si="4"/>
        <v>0</v>
      </c>
      <c r="B106" s="147"/>
      <c r="C106" s="404">
        <f t="shared" si="5"/>
        <v>96</v>
      </c>
      <c r="D106" s="5"/>
      <c r="E106" s="8"/>
      <c r="F106" s="4"/>
      <c r="G106" s="9"/>
      <c r="H106" s="10"/>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2"/>
      <c r="AK106" s="3"/>
      <c r="AL106" s="13"/>
      <c r="AM106" s="14"/>
      <c r="AN106" s="3"/>
      <c r="AO106" s="13"/>
      <c r="AP106" s="14"/>
      <c r="AQ106" s="3"/>
      <c r="AR106" s="13"/>
      <c r="AS106" s="14"/>
      <c r="AT106" s="3"/>
      <c r="AU106" s="13"/>
      <c r="AV106" s="14"/>
      <c r="AW106" s="3"/>
      <c r="AX106" s="13"/>
      <c r="AY106" s="14"/>
      <c r="AZ106" s="3"/>
      <c r="BA106" s="13"/>
      <c r="BB106" s="14"/>
      <c r="BC106" s="3"/>
      <c r="BD106" s="13"/>
      <c r="BE106" s="14"/>
      <c r="BF106" s="2"/>
      <c r="BG106" s="13"/>
      <c r="BH106" s="14"/>
      <c r="BI106" s="3"/>
      <c r="BJ106" s="13"/>
      <c r="BK106" s="14"/>
      <c r="BL106" s="3"/>
      <c r="BM106" s="13"/>
      <c r="BN106" s="14"/>
      <c r="BO106" s="5"/>
      <c r="BQ106" s="148">
        <f t="shared" si="6"/>
        <v>0</v>
      </c>
    </row>
    <row r="107" spans="1:69" ht="18" customHeight="1" x14ac:dyDescent="0.15">
      <c r="A107" s="209">
        <f t="shared" si="4"/>
        <v>0</v>
      </c>
      <c r="B107" s="147"/>
      <c r="C107" s="404">
        <f t="shared" si="5"/>
        <v>97</v>
      </c>
      <c r="D107" s="5"/>
      <c r="E107" s="8"/>
      <c r="F107" s="4"/>
      <c r="G107" s="9"/>
      <c r="H107" s="10"/>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2"/>
      <c r="AK107" s="3"/>
      <c r="AL107" s="13"/>
      <c r="AM107" s="14"/>
      <c r="AN107" s="3"/>
      <c r="AO107" s="13"/>
      <c r="AP107" s="14"/>
      <c r="AQ107" s="3"/>
      <c r="AR107" s="13"/>
      <c r="AS107" s="14"/>
      <c r="AT107" s="3"/>
      <c r="AU107" s="13"/>
      <c r="AV107" s="14"/>
      <c r="AW107" s="3"/>
      <c r="AX107" s="13"/>
      <c r="AY107" s="14"/>
      <c r="AZ107" s="3"/>
      <c r="BA107" s="13"/>
      <c r="BB107" s="14"/>
      <c r="BC107" s="3"/>
      <c r="BD107" s="13"/>
      <c r="BE107" s="14"/>
      <c r="BF107" s="2"/>
      <c r="BG107" s="13"/>
      <c r="BH107" s="14"/>
      <c r="BI107" s="3"/>
      <c r="BJ107" s="13"/>
      <c r="BK107" s="14"/>
      <c r="BL107" s="3"/>
      <c r="BM107" s="13"/>
      <c r="BN107" s="14"/>
      <c r="BO107" s="5"/>
      <c r="BQ107" s="148">
        <f t="shared" si="6"/>
        <v>0</v>
      </c>
    </row>
    <row r="108" spans="1:69" ht="18" customHeight="1" x14ac:dyDescent="0.15">
      <c r="A108" s="209">
        <f t="shared" si="4"/>
        <v>0</v>
      </c>
      <c r="B108" s="147"/>
      <c r="C108" s="404">
        <f t="shared" si="5"/>
        <v>98</v>
      </c>
      <c r="D108" s="5"/>
      <c r="E108" s="8"/>
      <c r="F108" s="4"/>
      <c r="G108" s="9"/>
      <c r="H108" s="10"/>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2"/>
      <c r="AK108" s="3"/>
      <c r="AL108" s="13"/>
      <c r="AM108" s="14"/>
      <c r="AN108" s="3"/>
      <c r="AO108" s="13"/>
      <c r="AP108" s="14"/>
      <c r="AQ108" s="3"/>
      <c r="AR108" s="13"/>
      <c r="AS108" s="14"/>
      <c r="AT108" s="3"/>
      <c r="AU108" s="13"/>
      <c r="AV108" s="14"/>
      <c r="AW108" s="3"/>
      <c r="AX108" s="13"/>
      <c r="AY108" s="14"/>
      <c r="AZ108" s="3"/>
      <c r="BA108" s="13"/>
      <c r="BB108" s="14"/>
      <c r="BC108" s="3"/>
      <c r="BD108" s="13"/>
      <c r="BE108" s="14"/>
      <c r="BF108" s="2"/>
      <c r="BG108" s="13"/>
      <c r="BH108" s="14"/>
      <c r="BI108" s="3"/>
      <c r="BJ108" s="13"/>
      <c r="BK108" s="14"/>
      <c r="BL108" s="3"/>
      <c r="BM108" s="13"/>
      <c r="BN108" s="14"/>
      <c r="BO108" s="5"/>
      <c r="BQ108" s="148">
        <f t="shared" si="6"/>
        <v>0</v>
      </c>
    </row>
    <row r="109" spans="1:69" ht="18" customHeight="1" x14ac:dyDescent="0.15">
      <c r="A109" s="209">
        <f t="shared" si="4"/>
        <v>0</v>
      </c>
      <c r="B109" s="147"/>
      <c r="C109" s="404">
        <f t="shared" si="5"/>
        <v>99</v>
      </c>
      <c r="D109" s="5"/>
      <c r="E109" s="8"/>
      <c r="F109" s="4"/>
      <c r="G109" s="9"/>
      <c r="H109" s="10"/>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2"/>
      <c r="AK109" s="3"/>
      <c r="AL109" s="13"/>
      <c r="AM109" s="14"/>
      <c r="AN109" s="3"/>
      <c r="AO109" s="13"/>
      <c r="AP109" s="14"/>
      <c r="AQ109" s="3"/>
      <c r="AR109" s="13"/>
      <c r="AS109" s="14"/>
      <c r="AT109" s="3"/>
      <c r="AU109" s="13"/>
      <c r="AV109" s="14"/>
      <c r="AW109" s="3"/>
      <c r="AX109" s="13"/>
      <c r="AY109" s="14"/>
      <c r="AZ109" s="3"/>
      <c r="BA109" s="13"/>
      <c r="BB109" s="14"/>
      <c r="BC109" s="3"/>
      <c r="BD109" s="13"/>
      <c r="BE109" s="14"/>
      <c r="BF109" s="2"/>
      <c r="BG109" s="13"/>
      <c r="BH109" s="14"/>
      <c r="BI109" s="3"/>
      <c r="BJ109" s="13"/>
      <c r="BK109" s="14"/>
      <c r="BL109" s="3"/>
      <c r="BM109" s="13"/>
      <c r="BN109" s="14"/>
      <c r="BO109" s="5"/>
      <c r="BQ109" s="148">
        <f t="shared" si="6"/>
        <v>0</v>
      </c>
    </row>
    <row r="110" spans="1:69" ht="18" customHeight="1" x14ac:dyDescent="0.15">
      <c r="A110" s="209">
        <f t="shared" si="4"/>
        <v>0</v>
      </c>
      <c r="B110" s="147"/>
      <c r="C110" s="405">
        <f t="shared" si="5"/>
        <v>100</v>
      </c>
      <c r="D110" s="24"/>
      <c r="E110" s="15"/>
      <c r="F110" s="6"/>
      <c r="G110" s="25"/>
      <c r="H110" s="26"/>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8"/>
      <c r="AK110" s="29"/>
      <c r="AL110" s="30"/>
      <c r="AM110" s="31"/>
      <c r="AN110" s="29"/>
      <c r="AO110" s="30"/>
      <c r="AP110" s="31"/>
      <c r="AQ110" s="29"/>
      <c r="AR110" s="30"/>
      <c r="AS110" s="31"/>
      <c r="AT110" s="29"/>
      <c r="AU110" s="30"/>
      <c r="AV110" s="31"/>
      <c r="AW110" s="29"/>
      <c r="AX110" s="30"/>
      <c r="AY110" s="31"/>
      <c r="AZ110" s="29"/>
      <c r="BA110" s="30"/>
      <c r="BB110" s="31"/>
      <c r="BC110" s="29"/>
      <c r="BD110" s="30"/>
      <c r="BE110" s="31"/>
      <c r="BF110" s="32"/>
      <c r="BG110" s="30"/>
      <c r="BH110" s="31"/>
      <c r="BI110" s="29"/>
      <c r="BJ110" s="30"/>
      <c r="BK110" s="31"/>
      <c r="BL110" s="29"/>
      <c r="BM110" s="30"/>
      <c r="BN110" s="31"/>
      <c r="BO110" s="24"/>
      <c r="BQ110" s="148">
        <f t="shared" si="6"/>
        <v>0</v>
      </c>
    </row>
    <row r="111" spans="1:69" x14ac:dyDescent="0.15">
      <c r="E111" s="140"/>
      <c r="F111" s="140"/>
      <c r="AM111" s="140"/>
    </row>
  </sheetData>
  <sheetProtection algorithmName="SHA-512" hashValue="+8Qq5OMyHRv5Dv3E3GPjg5/7DnO3FGffc/nMPWzuPdFo0d2VWnYbt34z0TooljzLlDO4JDsyi6cXCFSQx8z2FA==" saltValue="zZz8frfr7UCO8IQreywRZA==" spinCount="100000" sheet="1" objects="1" scenarios="1"/>
  <mergeCells count="47">
    <mergeCell ref="BO8:BO9"/>
    <mergeCell ref="AW8:AY8"/>
    <mergeCell ref="AZ8:BB8"/>
    <mergeCell ref="BC8:BE8"/>
    <mergeCell ref="BF8:BH8"/>
    <mergeCell ref="BI8:BK8"/>
    <mergeCell ref="BL8:BN8"/>
    <mergeCell ref="AT8:AV8"/>
    <mergeCell ref="AC8:AC9"/>
    <mergeCell ref="AD8:AD9"/>
    <mergeCell ref="AE8:AE9"/>
    <mergeCell ref="AF8:AF9"/>
    <mergeCell ref="AG8:AG9"/>
    <mergeCell ref="AH8:AH9"/>
    <mergeCell ref="AI8:AI9"/>
    <mergeCell ref="AJ8:AJ9"/>
    <mergeCell ref="AK8:AM8"/>
    <mergeCell ref="AN8:AP8"/>
    <mergeCell ref="AQ8:AS8"/>
    <mergeCell ref="AB8:AB9"/>
    <mergeCell ref="Q8:Q9"/>
    <mergeCell ref="R8:R9"/>
    <mergeCell ref="S8:S9"/>
    <mergeCell ref="T8:T9"/>
    <mergeCell ref="U8:U9"/>
    <mergeCell ref="V8:V9"/>
    <mergeCell ref="W8:W9"/>
    <mergeCell ref="X8:X9"/>
    <mergeCell ref="Y8:Y9"/>
    <mergeCell ref="Z8:Z9"/>
    <mergeCell ref="AA8:AA9"/>
    <mergeCell ref="P8:P9"/>
    <mergeCell ref="C3:AP3"/>
    <mergeCell ref="C4:AP4"/>
    <mergeCell ref="C8:C9"/>
    <mergeCell ref="D8:D9"/>
    <mergeCell ref="E8:E9"/>
    <mergeCell ref="F8:F9"/>
    <mergeCell ref="G8:G9"/>
    <mergeCell ref="H8:H9"/>
    <mergeCell ref="I8:I9"/>
    <mergeCell ref="J8:J9"/>
    <mergeCell ref="K8:K9"/>
    <mergeCell ref="L8:L9"/>
    <mergeCell ref="M8:M9"/>
    <mergeCell ref="N8:N9"/>
    <mergeCell ref="O8:O9"/>
  </mergeCells>
  <phoneticPr fontId="4"/>
  <conditionalFormatting sqref="D11:D110">
    <cfRule type="expression" dxfId="0" priority="1" stopIfTrue="1">
      <formula>AND($A11&lt;&gt;0, TRIM($D11)="")</formula>
    </cfRule>
  </conditionalFormatting>
  <dataValidations count="64">
    <dataValidation imeMode="hiragana" allowBlank="1" showInputMessage="1" showErrorMessage="1" sqref="D11:D110" xr:uid="{B8B859B4-4802-42BD-A064-DBDB9EB49332}"/>
    <dataValidation type="date" imeMode="halfAlpha" allowBlank="1" showInputMessage="1" showErrorMessage="1" error="有効な日付を入力してください" sqref="E11:E110" xr:uid="{06B09A62-DC2B-407E-9697-5DD6F065A05C}">
      <formula1>92</formula1>
      <formula2>73415</formula2>
    </dataValidation>
    <dataValidation imeMode="halfAlpha" allowBlank="1" showInputMessage="1" showErrorMessage="1" sqref="F11:F110" xr:uid="{84973BB2-473F-45E5-9B9A-045E2079E1B8}"/>
    <dataValidation type="date" imeMode="halfAlpha" allowBlank="1" showInputMessage="1" showErrorMessage="1" error="有効な日付を入力してください" sqref="G11:G110" xr:uid="{D562C64E-C1CF-4640-B4B9-1F1492C89ED3}">
      <formula1>92</formula1>
      <formula2>73415</formula2>
    </dataValidation>
    <dataValidation type="whole" imeMode="halfAlpha" allowBlank="1" showInputMessage="1" showErrorMessage="1" error="有効な数字を入力してください" sqref="H11:H110" xr:uid="{656EE929-8BE6-4418-912C-B62ED2A12907}">
      <formula1>1</formula1>
      <formula2>4</formula2>
    </dataValidation>
    <dataValidation type="whole" imeMode="halfAlpha" allowBlank="1" showInputMessage="1" showErrorMessage="1" error="有効な数字を入力してください" sqref="I11:I110" xr:uid="{46F0FC4A-694D-454B-83E6-97A65BCB6AC1}">
      <formula1>1</formula1>
      <formula2>4</formula2>
    </dataValidation>
    <dataValidation type="whole" imeMode="halfAlpha" allowBlank="1" showInputMessage="1" showErrorMessage="1" error="有効な数字を入力してください" sqref="J11:J110" xr:uid="{9A284ACC-0E10-4FD8-AA23-504C2ADBB97A}">
      <formula1>1</formula1>
      <formula2>4</formula2>
    </dataValidation>
    <dataValidation type="whole" imeMode="halfAlpha" allowBlank="1" showInputMessage="1" showErrorMessage="1" error="有効な数字を入力してください" sqref="K11:K110" xr:uid="{DAC35BDB-4793-473B-8B72-110D61B01E76}">
      <formula1>1</formula1>
      <formula2>4</formula2>
    </dataValidation>
    <dataValidation type="whole" imeMode="halfAlpha" allowBlank="1" showInputMessage="1" showErrorMessage="1" error="有効な数字を入力してください" sqref="L11:L110" xr:uid="{6950B074-9C31-4346-AE5B-521722D31E39}">
      <formula1>1</formula1>
      <formula2>4</formula2>
    </dataValidation>
    <dataValidation type="whole" imeMode="halfAlpha" allowBlank="1" showInputMessage="1" showErrorMessage="1" error="有効な数字を入力してください" sqref="M11:M110" xr:uid="{9516D2CE-15D2-45ED-9EDA-48C4CB883198}">
      <formula1>1</formula1>
      <formula2>4</formula2>
    </dataValidation>
    <dataValidation type="whole" imeMode="halfAlpha" allowBlank="1" showInputMessage="1" showErrorMessage="1" error="有効な数字を入力してください" sqref="N11:N110" xr:uid="{88E6A4EF-7868-47A3-8433-8B3015D6EFBC}">
      <formula1>1</formula1>
      <formula2>4</formula2>
    </dataValidation>
    <dataValidation type="whole" imeMode="halfAlpha" allowBlank="1" showInputMessage="1" showErrorMessage="1" error="有効な数字を入力してください" sqref="O11:O110" xr:uid="{34BDB02F-CA1F-4C83-8320-D7E0DE67EE35}">
      <formula1>1</formula1>
      <formula2>4</formula2>
    </dataValidation>
    <dataValidation type="whole" imeMode="halfAlpha" allowBlank="1" showInputMessage="1" showErrorMessage="1" error="有効な数字を入力してください" sqref="P11:P110" xr:uid="{22E6F8FA-7B5D-45DF-8196-D5B8CF62BA38}">
      <formula1>1</formula1>
      <formula2>4</formula2>
    </dataValidation>
    <dataValidation type="whole" imeMode="halfAlpha" allowBlank="1" showInputMessage="1" showErrorMessage="1" error="有効な数字を入力してください" sqref="Q11:Q110" xr:uid="{EC89C541-ADA3-42D6-884E-B551FDC10255}">
      <formula1>1</formula1>
      <formula2>4</formula2>
    </dataValidation>
    <dataValidation type="whole" imeMode="halfAlpha" allowBlank="1" showInputMessage="1" showErrorMessage="1" error="有効な数字を入力してください" sqref="R11:R110" xr:uid="{DF789417-FD29-441A-8651-26B86A39DECE}">
      <formula1>1</formula1>
      <formula2>4</formula2>
    </dataValidation>
    <dataValidation type="whole" imeMode="halfAlpha" allowBlank="1" showInputMessage="1" showErrorMessage="1" error="有効な数字を入力してください" sqref="S11:S110" xr:uid="{CD45443A-68CD-4BA3-86F4-2A42FCB665FC}">
      <formula1>1</formula1>
      <formula2>4</formula2>
    </dataValidation>
    <dataValidation type="whole" imeMode="halfAlpha" allowBlank="1" showInputMessage="1" showErrorMessage="1" error="有効な数字を入力してください" sqref="T11:T110" xr:uid="{548C431E-8F09-4CCD-848B-B261C9AE9355}">
      <formula1>1</formula1>
      <formula2>4</formula2>
    </dataValidation>
    <dataValidation type="whole" imeMode="halfAlpha" allowBlank="1" showInputMessage="1" showErrorMessage="1" error="有効な数字を入力してください" sqref="U11:U110" xr:uid="{E15DD2AA-D165-477A-8FA3-C6089BF1DD77}">
      <formula1>1</formula1>
      <formula2>4</formula2>
    </dataValidation>
    <dataValidation type="whole" imeMode="halfAlpha" allowBlank="1" showInputMessage="1" showErrorMessage="1" error="有効な数字を入力してください" sqref="V11:V110" xr:uid="{FE0696B7-D3FC-4FDE-9661-CBF7C1352794}">
      <formula1>1</formula1>
      <formula2>4</formula2>
    </dataValidation>
    <dataValidation type="whole" imeMode="halfAlpha" allowBlank="1" showInputMessage="1" showErrorMessage="1" error="有効な数字を入力してください" sqref="W11:W110" xr:uid="{022C3C75-6C34-4E18-948C-E238D184890C}">
      <formula1>1</formula1>
      <formula2>4</formula2>
    </dataValidation>
    <dataValidation type="whole" imeMode="halfAlpha" allowBlank="1" showInputMessage="1" showErrorMessage="1" error="有効な数字を入力してください" sqref="X11:X110" xr:uid="{5C793DAC-82A4-4E08-9A6A-945F3F493327}">
      <formula1>1</formula1>
      <formula2>4</formula2>
    </dataValidation>
    <dataValidation type="whole" imeMode="halfAlpha" allowBlank="1" showInputMessage="1" showErrorMessage="1" error="有効な数字を入力してください" sqref="Y11:Y110" xr:uid="{89CF2ECB-039A-4DFD-8728-B34F8CD4D244}">
      <formula1>1</formula1>
      <formula2>4</formula2>
    </dataValidation>
    <dataValidation type="whole" imeMode="halfAlpha" allowBlank="1" showInputMessage="1" showErrorMessage="1" error="有効な数字を入力してください" sqref="Z11:Z110" xr:uid="{78AA842C-7713-4F6B-8DFB-BD773B7751F5}">
      <formula1>1</formula1>
      <formula2>4</formula2>
    </dataValidation>
    <dataValidation type="whole" imeMode="halfAlpha" allowBlank="1" showInputMessage="1" showErrorMessage="1" error="有効な数字を入力してください" sqref="AA11:AA110" xr:uid="{BB16203A-C821-4B68-894A-D27033421AF5}">
      <formula1>1</formula1>
      <formula2>4</formula2>
    </dataValidation>
    <dataValidation type="whole" imeMode="halfAlpha" allowBlank="1" showInputMessage="1" showErrorMessage="1" error="有効な数字を入力してください" sqref="AB11:AB110" xr:uid="{CC9AE1A2-1917-4853-9DD8-6644EA051A50}">
      <formula1>1</formula1>
      <formula2>4</formula2>
    </dataValidation>
    <dataValidation type="whole" imeMode="halfAlpha" allowBlank="1" showInputMessage="1" showErrorMessage="1" error="有効な数字を入力してください" sqref="AC11:AC110" xr:uid="{841596B5-FA49-4685-9EE5-A6024C9976E9}">
      <formula1>1</formula1>
      <formula2>4</formula2>
    </dataValidation>
    <dataValidation type="whole" imeMode="halfAlpha" allowBlank="1" showInputMessage="1" showErrorMessage="1" error="有効な数字を入力してください" sqref="AD11:AD110" xr:uid="{4399580E-433C-4AFC-8D88-13702FAE66EC}">
      <formula1>1</formula1>
      <formula2>4</formula2>
    </dataValidation>
    <dataValidation type="whole" imeMode="halfAlpha" allowBlank="1" showInputMessage="1" showErrorMessage="1" error="有効な数字を入力してください" sqref="AE11:AE110" xr:uid="{4E4E1478-D0C4-4164-99AC-5138177FC604}">
      <formula1>1</formula1>
      <formula2>4</formula2>
    </dataValidation>
    <dataValidation type="whole" imeMode="halfAlpha" allowBlank="1" showInputMessage="1" showErrorMessage="1" error="有効な数字を入力してください" sqref="AF11:AF110" xr:uid="{6D65CB19-1BF1-47D3-B2AD-663CDA560DBD}">
      <formula1>1</formula1>
      <formula2>4</formula2>
    </dataValidation>
    <dataValidation type="whole" imeMode="halfAlpha" allowBlank="1" showInputMessage="1" showErrorMessage="1" error="有効な数字を入力してください" sqref="AG11:AG110" xr:uid="{381AB32F-9972-4A84-92DA-330A625A6B39}">
      <formula1>1</formula1>
      <formula2>4</formula2>
    </dataValidation>
    <dataValidation type="whole" imeMode="halfAlpha" allowBlank="1" showInputMessage="1" showErrorMessage="1" error="有効な数字を入力してください" sqref="AH11:AH110" xr:uid="{68225A95-5715-4A53-9AB0-AE32F0F74519}">
      <formula1>1</formula1>
      <formula2>4</formula2>
    </dataValidation>
    <dataValidation type="whole" imeMode="halfAlpha" allowBlank="1" showInputMessage="1" showErrorMessage="1" error="有効な数字を入力してください" sqref="AI11:AI110" xr:uid="{3A13E2EC-27F2-46CF-AB50-51FA64AA34D8}">
      <formula1>1</formula1>
      <formula2>4</formula2>
    </dataValidation>
    <dataValidation type="whole" imeMode="halfAlpha" allowBlank="1" showInputMessage="1" showErrorMessage="1" error="有効な数字を入力してください" sqref="AJ11:AJ110" xr:uid="{11C7088D-FA32-43E3-B418-0663B9E2AC54}">
      <formula1>1</formula1>
      <formula2>4</formula2>
    </dataValidation>
    <dataValidation imeMode="halfAlpha" allowBlank="1" showInputMessage="1" showErrorMessage="1" sqref="AK11:AK110" xr:uid="{4FBC7CDB-0845-4CC5-AE92-1F6A0F0637D0}"/>
    <dataValidation type="date" imeMode="halfAlpha" allowBlank="1" showInputMessage="1" showErrorMessage="1" error="有効な日付を入力してください" sqref="AL11:AL110" xr:uid="{6A2B8C38-37C4-4DC1-BEDD-232B2DD051BC}">
      <formula1>92</formula1>
      <formula2>73415</formula2>
    </dataValidation>
    <dataValidation imeMode="halfAlpha" allowBlank="1" showInputMessage="1" showErrorMessage="1" sqref="AM11:AM110" xr:uid="{75C9AD1B-0B61-46E4-99A6-6B2B7745B2A8}"/>
    <dataValidation imeMode="halfAlpha" allowBlank="1" showInputMessage="1" showErrorMessage="1" sqref="AN11:AN110" xr:uid="{AAFEB6AC-D050-42DD-AFDE-25862AD2944F}"/>
    <dataValidation type="date" imeMode="halfAlpha" allowBlank="1" showInputMessage="1" showErrorMessage="1" error="有効な日付を入力してください" sqref="AO11:AO110" xr:uid="{653C61CF-7CEE-4E98-9315-CFECB8279308}">
      <formula1>92</formula1>
      <formula2>73415</formula2>
    </dataValidation>
    <dataValidation imeMode="halfAlpha" allowBlank="1" showInputMessage="1" showErrorMessage="1" sqref="AP11:AP110" xr:uid="{B1E3ABE6-1AF5-4549-96AC-7ED343E1050C}"/>
    <dataValidation imeMode="halfAlpha" allowBlank="1" showInputMessage="1" showErrorMessage="1" sqref="AQ11:AQ110" xr:uid="{89DCAFDB-C0D5-4377-BE58-6E909A197AF1}"/>
    <dataValidation type="date" imeMode="halfAlpha" allowBlank="1" showInputMessage="1" showErrorMessage="1" error="有効な日付を入力してください" sqref="AR11:AR110" xr:uid="{A6FA6734-C34C-4771-ACE4-8CBA0A55BFBF}">
      <formula1>92</formula1>
      <formula2>73415</formula2>
    </dataValidation>
    <dataValidation imeMode="halfAlpha" allowBlank="1" showInputMessage="1" showErrorMessage="1" sqref="AS11:AS110" xr:uid="{B64C45C4-6C00-4165-B0EB-A7FE8329E705}"/>
    <dataValidation imeMode="halfAlpha" allowBlank="1" showInputMessage="1" showErrorMessage="1" sqref="AT11:AT110" xr:uid="{5DF2FA21-EC4E-4644-AB76-AC356CF7D1C8}"/>
    <dataValidation type="date" imeMode="halfAlpha" allowBlank="1" showInputMessage="1" showErrorMessage="1" error="有効な日付を入力してください" sqref="AU11:AU110" xr:uid="{7D67D0B6-71B0-48B6-8686-71F5E2DF3850}">
      <formula1>92</formula1>
      <formula2>73415</formula2>
    </dataValidation>
    <dataValidation imeMode="halfAlpha" allowBlank="1" showInputMessage="1" showErrorMessage="1" sqref="AV11:AV110" xr:uid="{C2E748F2-3E59-4CE5-92A6-B21DA2CB7D3A}"/>
    <dataValidation imeMode="halfAlpha" allowBlank="1" showInputMessage="1" showErrorMessage="1" sqref="AW11:AW110" xr:uid="{DCA64F76-9DB8-41E9-BC2D-A43541761A5A}"/>
    <dataValidation type="date" imeMode="halfAlpha" allowBlank="1" showInputMessage="1" showErrorMessage="1" error="有効な日付を入力してください" sqref="AX11:AX110" xr:uid="{66A6A85D-FD31-425F-B057-B2C350E665AA}">
      <formula1>92</formula1>
      <formula2>73415</formula2>
    </dataValidation>
    <dataValidation imeMode="halfAlpha" allowBlank="1" showInputMessage="1" showErrorMessage="1" sqref="AY11:AY110" xr:uid="{D4CFD287-6232-4DD0-9823-39E239AC6A2F}"/>
    <dataValidation imeMode="halfAlpha" allowBlank="1" showInputMessage="1" showErrorMessage="1" sqref="AZ11:AZ110" xr:uid="{0B248736-9C42-4238-AEA7-6C008D44DEDF}"/>
    <dataValidation type="date" imeMode="halfAlpha" allowBlank="1" showInputMessage="1" showErrorMessage="1" error="有効な日付を入力してください" sqref="BA11:BA110" xr:uid="{FA64729F-B725-478A-B46F-944C9BB001B0}">
      <formula1>92</formula1>
      <formula2>73415</formula2>
    </dataValidation>
    <dataValidation imeMode="halfAlpha" allowBlank="1" showInputMessage="1" showErrorMessage="1" sqref="BB11:BB110" xr:uid="{7AABC078-53A6-4279-8CC3-A36ABC1B3DEC}"/>
    <dataValidation imeMode="halfAlpha" allowBlank="1" showInputMessage="1" showErrorMessage="1" sqref="BC11:BC110" xr:uid="{8C7A0A2F-3E39-4FBC-A832-15F7929EF2E2}"/>
    <dataValidation type="date" imeMode="halfAlpha" allowBlank="1" showInputMessage="1" showErrorMessage="1" error="有効な日付を入力してください" sqref="BD11:BD110" xr:uid="{EB5C4463-7999-40BE-949F-F3866B24C77C}">
      <formula1>92</formula1>
      <formula2>73415</formula2>
    </dataValidation>
    <dataValidation imeMode="halfAlpha" allowBlank="1" showInputMessage="1" showErrorMessage="1" sqref="BE11:BE110" xr:uid="{059A3BB9-511F-4D4E-A3EF-EB2932EB5C41}"/>
    <dataValidation imeMode="halfAlpha" allowBlank="1" showInputMessage="1" showErrorMessage="1" sqref="BF11:BF110" xr:uid="{291168B4-E860-49E0-B84F-2EA0C2833E57}"/>
    <dataValidation type="date" imeMode="halfAlpha" allowBlank="1" showInputMessage="1" showErrorMessage="1" error="有効な日付を入力してください" sqref="BG11:BG110" xr:uid="{765E65B1-E89C-4EC1-A109-34D0AACF7F3A}">
      <formula1>92</formula1>
      <formula2>73415</formula2>
    </dataValidation>
    <dataValidation imeMode="halfAlpha" allowBlank="1" showInputMessage="1" showErrorMessage="1" sqref="BH11:BH110" xr:uid="{B328925B-857D-4432-9953-2EEE4C641774}"/>
    <dataValidation imeMode="halfAlpha" allowBlank="1" showInputMessage="1" showErrorMessage="1" sqref="BI11:BI110" xr:uid="{4EDF5F2C-67C7-49F8-BFE6-721CEE582ED5}"/>
    <dataValidation type="date" imeMode="halfAlpha" allowBlank="1" showInputMessage="1" showErrorMessage="1" error="有効な日付を入力してください" sqref="BJ11:BJ110" xr:uid="{AA850433-2F70-48E2-B9BE-2D5AC972ACA5}">
      <formula1>92</formula1>
      <formula2>73415</formula2>
    </dataValidation>
    <dataValidation imeMode="halfAlpha" allowBlank="1" showInputMessage="1" showErrorMessage="1" sqref="BK11:BK110" xr:uid="{1BF5C166-52C5-4364-8273-7E779AB8AB52}"/>
    <dataValidation imeMode="halfAlpha" allowBlank="1" showInputMessage="1" showErrorMessage="1" sqref="BL11:BL110" xr:uid="{A170720A-FB95-4094-9366-568B96142BB9}"/>
    <dataValidation type="date" imeMode="halfAlpha" allowBlank="1" showInputMessage="1" showErrorMessage="1" error="有効な日付を入力してください" sqref="BM11:BM110" xr:uid="{2D0CC231-367E-455F-A264-D09D6E8AEA42}">
      <formula1>92</formula1>
      <formula2>73415</formula2>
    </dataValidation>
    <dataValidation imeMode="halfAlpha" allowBlank="1" showInputMessage="1" showErrorMessage="1" sqref="BN11:BN110" xr:uid="{80881EEB-122B-4F58-8578-CCC76F5153B3}"/>
    <dataValidation imeMode="hiragana" allowBlank="1" showInputMessage="1" showErrorMessage="1" sqref="BO11:BO110" xr:uid="{C860F5B2-A39B-4987-9DEF-5998C989CA71}"/>
  </dataValidations>
  <hyperlinks>
    <hyperlink ref="C4" r:id="rId1" xr:uid="{1303FEEE-512B-4F45-8B62-6C6AC5DD0C7A}"/>
  </hyperlinks>
  <pageMargins left="0.70866141732283472" right="0.70866141732283472" top="0.74803149606299213" bottom="0.74803149606299213" header="0.31496062992125984" footer="0.31496062992125984"/>
  <pageSetup paperSize="9" fitToHeight="0" orientation="landscape" horizont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48" customWidth="1"/>
    <col min="2" max="16384" width="9" style="148"/>
  </cols>
  <sheetData>
    <row r="1" spans="1:1" x14ac:dyDescent="0.15">
      <c r="A1" s="14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48" t="str">
        <f>"@神奈川県@和歌山県@鹿児島県@"</f>
        <v>@神奈川県@和歌山県@鹿児島県@</v>
      </c>
    </row>
    <row r="3" spans="1:1" x14ac:dyDescent="0.15">
      <c r="A3" s="148" t="s">
        <v>178</v>
      </c>
    </row>
    <row r="4" spans="1:1" x14ac:dyDescent="0.15">
      <c r="A4" s="148" t="s">
        <v>179</v>
      </c>
    </row>
    <row r="10" spans="1:1" x14ac:dyDescent="0.15">
      <c r="A10" s="119" t="s">
        <v>165</v>
      </c>
    </row>
    <row r="11" spans="1:1" x14ac:dyDescent="0.15">
      <c r="A11" s="119" t="s">
        <v>17</v>
      </c>
    </row>
    <row r="12" spans="1:1" x14ac:dyDescent="0.15">
      <c r="A12" s="119" t="s">
        <v>18</v>
      </c>
    </row>
    <row r="13" spans="1:1" x14ac:dyDescent="0.15">
      <c r="A13" s="119" t="s">
        <v>19</v>
      </c>
    </row>
    <row r="14" spans="1:1" x14ac:dyDescent="0.15">
      <c r="A14" s="119" t="s">
        <v>20</v>
      </c>
    </row>
    <row r="15" spans="1:1" x14ac:dyDescent="0.15">
      <c r="A15" s="119" t="s">
        <v>21</v>
      </c>
    </row>
    <row r="16" spans="1:1" x14ac:dyDescent="0.15">
      <c r="A16" s="119" t="s">
        <v>22</v>
      </c>
    </row>
    <row r="17" spans="1:1" x14ac:dyDescent="0.15">
      <c r="A17" s="119" t="s">
        <v>23</v>
      </c>
    </row>
    <row r="18" spans="1:1" x14ac:dyDescent="0.15">
      <c r="A18" s="119" t="s">
        <v>24</v>
      </c>
    </row>
    <row r="19" spans="1:1" x14ac:dyDescent="0.15">
      <c r="A19" s="119" t="s">
        <v>25</v>
      </c>
    </row>
    <row r="20" spans="1:1" x14ac:dyDescent="0.15">
      <c r="A20" s="119" t="s">
        <v>26</v>
      </c>
    </row>
    <row r="21" spans="1:1" x14ac:dyDescent="0.15">
      <c r="A21" s="119" t="s">
        <v>27</v>
      </c>
    </row>
    <row r="22" spans="1:1" x14ac:dyDescent="0.15">
      <c r="A22" s="119" t="s">
        <v>28</v>
      </c>
    </row>
    <row r="23" spans="1:1" x14ac:dyDescent="0.15">
      <c r="A23" s="119" t="s">
        <v>29</v>
      </c>
    </row>
    <row r="24" spans="1:1" x14ac:dyDescent="0.15">
      <c r="A24" s="119" t="s">
        <v>30</v>
      </c>
    </row>
    <row r="25" spans="1:1" x14ac:dyDescent="0.15">
      <c r="A25" s="119" t="s">
        <v>31</v>
      </c>
    </row>
    <row r="26" spans="1:1" x14ac:dyDescent="0.15">
      <c r="A26" s="119" t="s">
        <v>32</v>
      </c>
    </row>
    <row r="27" spans="1:1" x14ac:dyDescent="0.15">
      <c r="A27" s="119" t="s">
        <v>33</v>
      </c>
    </row>
    <row r="28" spans="1:1" x14ac:dyDescent="0.15">
      <c r="A28" s="119" t="s">
        <v>34</v>
      </c>
    </row>
    <row r="29" spans="1:1" x14ac:dyDescent="0.15">
      <c r="A29" s="119" t="s">
        <v>35</v>
      </c>
    </row>
    <row r="30" spans="1:1" x14ac:dyDescent="0.15">
      <c r="A30" s="119" t="s">
        <v>36</v>
      </c>
    </row>
    <row r="31" spans="1:1" x14ac:dyDescent="0.15">
      <c r="A31" s="119" t="s">
        <v>37</v>
      </c>
    </row>
    <row r="32" spans="1:1" x14ac:dyDescent="0.15">
      <c r="A32" s="119" t="s">
        <v>38</v>
      </c>
    </row>
    <row r="33" spans="1:1" x14ac:dyDescent="0.15">
      <c r="A33" s="119" t="s">
        <v>39</v>
      </c>
    </row>
    <row r="34" spans="1:1" x14ac:dyDescent="0.15">
      <c r="A34" s="119" t="s">
        <v>40</v>
      </c>
    </row>
    <row r="35" spans="1:1" x14ac:dyDescent="0.15">
      <c r="A35" s="119" t="s">
        <v>41</v>
      </c>
    </row>
    <row r="36" spans="1:1" x14ac:dyDescent="0.15">
      <c r="A36" s="119" t="s">
        <v>42</v>
      </c>
    </row>
    <row r="37" spans="1:1" x14ac:dyDescent="0.15">
      <c r="A37" s="119" t="s">
        <v>43</v>
      </c>
    </row>
    <row r="38" spans="1:1" x14ac:dyDescent="0.15">
      <c r="A38" s="119" t="s">
        <v>44</v>
      </c>
    </row>
    <row r="39" spans="1:1" x14ac:dyDescent="0.15">
      <c r="A39" s="119" t="s">
        <v>45</v>
      </c>
    </row>
    <row r="40" spans="1:1" x14ac:dyDescent="0.15">
      <c r="A40" s="119" t="s">
        <v>46</v>
      </c>
    </row>
    <row r="41" spans="1:1" x14ac:dyDescent="0.15">
      <c r="A41" s="119" t="s">
        <v>47</v>
      </c>
    </row>
    <row r="42" spans="1:1" x14ac:dyDescent="0.15">
      <c r="A42" s="119" t="s">
        <v>48</v>
      </c>
    </row>
    <row r="43" spans="1:1" x14ac:dyDescent="0.15">
      <c r="A43" s="119" t="s">
        <v>49</v>
      </c>
    </row>
    <row r="44" spans="1:1" x14ac:dyDescent="0.15">
      <c r="A44" s="119" t="s">
        <v>50</v>
      </c>
    </row>
    <row r="45" spans="1:1" x14ac:dyDescent="0.15">
      <c r="A45" s="119" t="s">
        <v>51</v>
      </c>
    </row>
    <row r="46" spans="1:1" x14ac:dyDescent="0.15">
      <c r="A46" s="119" t="s">
        <v>52</v>
      </c>
    </row>
    <row r="47" spans="1:1" x14ac:dyDescent="0.15">
      <c r="A47" s="119" t="s">
        <v>53</v>
      </c>
    </row>
    <row r="48" spans="1:1" x14ac:dyDescent="0.15">
      <c r="A48" s="119" t="s">
        <v>54</v>
      </c>
    </row>
    <row r="49" spans="1:1" x14ac:dyDescent="0.15">
      <c r="A49" s="119" t="s">
        <v>55</v>
      </c>
    </row>
    <row r="50" spans="1:1" x14ac:dyDescent="0.15">
      <c r="A50" s="119" t="s">
        <v>56</v>
      </c>
    </row>
    <row r="51" spans="1:1" x14ac:dyDescent="0.15">
      <c r="A51" s="119" t="s">
        <v>57</v>
      </c>
    </row>
    <row r="52" spans="1:1" x14ac:dyDescent="0.15">
      <c r="A52" s="119" t="s">
        <v>58</v>
      </c>
    </row>
    <row r="53" spans="1:1" x14ac:dyDescent="0.15">
      <c r="A53" s="119" t="s">
        <v>59</v>
      </c>
    </row>
    <row r="54" spans="1:1" x14ac:dyDescent="0.15">
      <c r="A54" s="119" t="s">
        <v>60</v>
      </c>
    </row>
    <row r="55" spans="1:1" x14ac:dyDescent="0.15">
      <c r="A55" s="119" t="s">
        <v>61</v>
      </c>
    </row>
    <row r="56" spans="1:1" x14ac:dyDescent="0.15">
      <c r="A56" s="119" t="s">
        <v>62</v>
      </c>
    </row>
    <row r="57" spans="1:1" x14ac:dyDescent="0.15">
      <c r="A57" s="119" t="s">
        <v>63</v>
      </c>
    </row>
  </sheetData>
  <sheetProtection algorithmName="SHA-512" hashValue="jnV7fXQt2W0UOWfa5ZWDfngYafuTezsCYX/8DA2tAgy6K6/yQ97621gQ/jZxlaIxB3hqBuAv+PnEDv+ExIhGdw==" saltValue="VgPmHeSQUMIHVxMzVRy1E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職員情報入力シート</vt:lpstr>
      <vt:lpstr>settings</vt:lpstr>
      <vt:lpstr>職員情報入力シート!Print_Titles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2024-11-15T02:07:49Z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